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主页" sheetId="4" r:id="rId1"/>
    <sheet name="Task查询" sheetId="2" r:id="rId2"/>
    <sheet name="Gantt Chart" sheetId="1" r:id="rId3"/>
    <sheet name="How to Use" sheetId="5" r:id="rId4"/>
  </sheets>
  <definedNames>
    <definedName name="Plan进程">Gantt Chart!A$5=MEDIAN(Gantt Chart!A$5,Gantt Chart!$B1,Gantt Chart!$C1)</definedName>
    <definedName name="Actual进程">Gantt Chart!A$5=MEDIAN(Gantt Chart!A$5,Gantt Chart!$D1,Gantt Chart!$E1)*(Gantt Chart!$D1&lt;&gt;0)*(Gantt Chart!$E1&lt;&gt;0)</definedName>
    <definedName name="提前执行">Gantt Chart!A$5=(Gantt Chart!$D1&lt;Gantt Chart!$B1)*MEDIAN(Gantt Chart!A$5,Gantt Chart!$D1,(Gantt Chart!$B1-1))*(Gantt Chart!$D1&lt;&gt;0)*(Gantt Chart!$E1&lt;&gt;0)</definedName>
    <definedName name="延迟Done">Gantt Chart!A$5=(Gantt Chart!$E1&gt;Gantt Chart!$C1)*(MEDIAN(Gantt Chart!A1048576,(Gantt Chart!$C1+1),Gantt Chart!$E1))</definedName>
  </definedNames>
  <calcPr calcId="144525"/>
</workbook>
</file>

<file path=xl/sharedStrings.xml><?xml version="1.0" encoding="utf-8"?>
<sst xmlns="http://schemas.openxmlformats.org/spreadsheetml/2006/main" count="46">
  <si>
    <t>Task查询!A1</t>
  </si>
  <si>
    <t>Gantt Chart!A1</t>
  </si>
  <si>
    <t>Description!A1</t>
  </si>
  <si>
    <t>Task 1</t>
  </si>
  <si>
    <t>Plan进程</t>
  </si>
  <si>
    <t>Start Date</t>
  </si>
  <si>
    <t>End Date</t>
  </si>
  <si>
    <t>Actual进程</t>
  </si>
  <si>
    <t>今日Date</t>
  </si>
  <si>
    <t>今日Progress</t>
  </si>
  <si>
    <t>Owner：</t>
  </si>
  <si>
    <t>提前执行</t>
  </si>
  <si>
    <t>延迟Done</t>
  </si>
  <si>
    <t>Task内容</t>
  </si>
  <si>
    <t>Plan</t>
  </si>
  <si>
    <t>Actual</t>
  </si>
  <si>
    <t>Progress</t>
  </si>
  <si>
    <t>Jan份</t>
  </si>
  <si>
    <t>开始</t>
  </si>
  <si>
    <t>结束</t>
  </si>
  <si>
    <t>（%）</t>
  </si>
  <si>
    <t>Owner</t>
  </si>
  <si>
    <t>赵氏</t>
  </si>
  <si>
    <t>Task 2</t>
  </si>
  <si>
    <t>钱氏</t>
  </si>
  <si>
    <t>Task 3</t>
  </si>
  <si>
    <t>孙氏</t>
  </si>
  <si>
    <t>Task 4</t>
  </si>
  <si>
    <t>李氏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</si>
  <si>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</si>
  <si>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</si>
  <si>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</si>
  <si>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</si>
  <si>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</si>
  <si>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</si>
  <si>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</si>
  <si>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</si>
  <si>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</si>
  <si>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</si>
  <si>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</si>
  <si>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</si>
  <si>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</si>
  <si>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</si>
  <si>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</si>
  <si>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</si>
  <si>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r>
      <t>How to Use：
1.本表Gantt Chart为自动生成，同表最多可以呈现20个Task进程。
2.今日Date不仅可以突显今日有那些Task还呈现截至今日各TaskStatus。
3.表MediumProgress是指截至查看当日本TaskActual执行已Progress情况。
4.Actual工作Medium并不一定会按照原定Plan来执行，由此产生Task提前执行和Task滞后Done的情况，提前执行是指ActualDate比PlanDate</t>
    </r>
    <r>
      <rPr>
        <b/>
        <sz val="15"/>
        <color rgb="FF0A3B5B"/>
        <rFont val="宋体"/>
        <charset val="134"/>
        <scheme val="minor"/>
      </rPr>
      <t>早</t>
    </r>
    <r>
      <rPr>
        <sz val="15"/>
        <color rgb="FF0A3B5B"/>
        <rFont val="宋体"/>
        <charset val="134"/>
        <scheme val="minor"/>
      </rPr>
      <t>，延迟Done是指ActualCompletion Date比PlanDate</t>
    </r>
    <r>
      <rPr>
        <b/>
        <sz val="15"/>
        <color rgb="FF0A3B5B"/>
        <rFont val="宋体"/>
        <charset val="134"/>
        <scheme val="minor"/>
      </rPr>
      <t>晚</t>
    </r>
    <r>
      <rPr>
        <sz val="15"/>
        <color rgb="FF0A3B5B"/>
        <rFont val="宋体"/>
        <charset val="134"/>
        <scheme val="minor"/>
      </rPr>
      <t>。
5.此表Medium各公式关系紧密，如果操作不当极易造成数据受损，请使用前做备份处理。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</si>
</sst>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5"/>
      <color rgb="FF0A3B5B"/>
      <name val="宋体"/>
      <charset val="134"/>
      <scheme val="minor"/>
    </font>
    <font>
      <sz val="20"/>
      <color rgb="FF0A3B5B"/>
      <name val="宋体"/>
      <charset val="134"/>
      <scheme val="minor"/>
    </font>
    <font>
      <sz val="11"/>
      <color rgb="FF0A3B5B"/>
      <name val="宋体"/>
      <charset val="134"/>
      <scheme val="minor"/>
    </font>
    <font>
      <sz val="12"/>
      <color rgb="FFF03F37"/>
      <name val="Arial"/>
      <charset val="134"/>
    </font>
    <font>
      <b/>
      <sz val="20"/>
      <color rgb="FF0A3B5B"/>
      <name val="宋体"/>
      <charset val="134"/>
      <scheme val="minor"/>
    </font>
    <font>
      <b/>
      <sz val="20"/>
      <color rgb="FFF03F37"/>
      <name val="宋体"/>
      <charset val="134"/>
      <scheme val="minor"/>
    </font>
    <font>
      <b/>
      <sz val="15"/>
      <color rgb="FF0A3B5B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FE0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AFE0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45">
    <border>
      <left/>
      <right/>
      <top/>
      <bottom/>
      <diagonal/>
    </border>
    <border>
      <left style="thick">
        <color rgb="FFF03F37"/>
      </left>
      <right/>
      <top style="thick">
        <color rgb="FFF03F37"/>
      </top>
      <bottom style="thick">
        <color rgb="FFF03F37"/>
      </bottom>
      <diagonal/>
    </border>
    <border>
      <left/>
      <right/>
      <top style="thick">
        <color rgb="FFF03F37"/>
      </top>
      <bottom style="thick">
        <color rgb="FFF03F37"/>
      </bottom>
      <diagonal/>
    </border>
    <border>
      <left/>
      <right style="thick">
        <color rgb="FFF03F37"/>
      </right>
      <top style="thick">
        <color rgb="FFF03F37"/>
      </top>
      <bottom style="thick">
        <color rgb="FFF03F3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ck">
        <color rgb="FFF03F37"/>
      </left>
      <right/>
      <top style="thick">
        <color rgb="FFF03F37"/>
      </top>
      <bottom/>
      <diagonal/>
    </border>
    <border>
      <left/>
      <right/>
      <top style="thick">
        <color rgb="FFF03F37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rgb="FFF03F37"/>
      </left>
      <right/>
      <top/>
      <bottom/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ck">
        <color rgb="FFF03F37"/>
      </left>
      <right/>
      <top/>
      <bottom style="thick">
        <color rgb="FFF03F37"/>
      </bottom>
      <diagonal/>
    </border>
    <border>
      <left/>
      <right/>
      <top/>
      <bottom style="thick">
        <color rgb="FFF03F37"/>
      </bottom>
      <diagonal/>
    </border>
    <border>
      <left/>
      <right style="thick">
        <color rgb="FFF03F37"/>
      </right>
      <top style="thick">
        <color rgb="FFF03F37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ck">
        <color rgb="FFF03F37"/>
      </right>
      <top/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rgb="FFF03F37"/>
      </right>
      <top/>
      <bottom style="thick">
        <color rgb="FFF03F37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ck">
        <color rgb="FFF03F37"/>
      </left>
      <right style="thin">
        <color auto="1"/>
      </right>
      <top style="thick">
        <color rgb="FFF03F37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03F37"/>
      </top>
      <bottom style="thin">
        <color auto="1"/>
      </bottom>
      <diagonal/>
    </border>
    <border>
      <left style="thick">
        <color rgb="FFF03F37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03F37"/>
      </left>
      <right style="thin">
        <color auto="1"/>
      </right>
      <top style="thin">
        <color auto="1"/>
      </top>
      <bottom style="thick">
        <color rgb="FFF03F3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03F37"/>
      </bottom>
      <diagonal/>
    </border>
    <border>
      <left style="thin">
        <color rgb="FFF03F37"/>
      </left>
      <right/>
      <top style="thin">
        <color rgb="FFF03F37"/>
      </top>
      <bottom style="thin">
        <color rgb="FFF03F37"/>
      </bottom>
      <diagonal/>
    </border>
    <border>
      <left/>
      <right/>
      <top style="thin">
        <color rgb="FFF03F37"/>
      </top>
      <bottom style="thin">
        <color rgb="FFF03F37"/>
      </bottom>
      <diagonal/>
    </border>
    <border>
      <left/>
      <right style="thin">
        <color rgb="FFF03F37"/>
      </right>
      <top style="thin">
        <color rgb="FFF03F37"/>
      </top>
      <bottom style="thin">
        <color rgb="FFF03F37"/>
      </bottom>
      <diagonal/>
    </border>
    <border>
      <left style="thin">
        <color auto="1"/>
      </left>
      <right style="thick">
        <color rgb="FFF03F37"/>
      </right>
      <top style="thick">
        <color rgb="FFF03F37"/>
      </top>
      <bottom style="thin">
        <color auto="1"/>
      </bottom>
      <diagonal/>
    </border>
    <border>
      <left style="thin">
        <color auto="1"/>
      </left>
      <right style="thick">
        <color rgb="FFF03F37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03F37"/>
      </right>
      <top style="thin">
        <color auto="1"/>
      </top>
      <bottom style="thick">
        <color rgb="FFF03F3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3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7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6" fillId="25" borderId="44" applyNumberFormat="0" applyAlignment="0" applyProtection="0">
      <alignment vertical="center"/>
    </xf>
    <xf numFmtId="0" fontId="20" fillId="25" borderId="39" applyNumberFormat="0" applyAlignment="0" applyProtection="0">
      <alignment vertical="center"/>
    </xf>
    <xf numFmtId="0" fontId="17" fillId="17" borderId="40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9" fontId="4" fillId="2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9" fontId="4" fillId="2" borderId="13" xfId="0" applyNumberFormat="1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9" fontId="4" fillId="2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2" xfId="0" applyFont="1" applyFill="1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24" xfId="0" applyFont="1" applyFill="1" applyBorder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3" fillId="8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7" fillId="3" borderId="31" xfId="0" applyFont="1" applyFill="1" applyBorder="1" applyAlignment="1">
      <alignment horizontal="right" vertical="center"/>
    </xf>
    <xf numFmtId="0" fontId="7" fillId="3" borderId="32" xfId="0" applyFont="1" applyFill="1" applyBorder="1" applyAlignment="1">
      <alignment horizontal="right" vertical="center"/>
    </xf>
    <xf numFmtId="0" fontId="7" fillId="3" borderId="3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9" fontId="6" fillId="3" borderId="33" xfId="0" applyNumberFormat="1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vertical="center"/>
    </xf>
    <xf numFmtId="0" fontId="7" fillId="3" borderId="3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10" applyFill="1" applyAlignment="1">
      <alignment horizontal="center" vertical="center"/>
    </xf>
    <xf numFmtId="0" fontId="9" fillId="0" borderId="0" xfId="1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2" tint="-0.1"/>
        </patternFill>
      </fill>
      <border>
        <left style="thin">
          <color theme="2" tint="-0.5"/>
        </left>
        <right style="thin">
          <color theme="2" tint="-0.5"/>
        </right>
      </border>
    </dxf>
    <dxf>
      <fill>
        <patternFill patternType="solid">
          <bgColor theme="9" tint="0.6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3" tint="0.6"/>
        </patternFill>
      </fill>
    </dxf>
  </dxfs>
  <tableStyles count="0" defaultTableStyle="TableStyleMedium2" defaultPivotStyle="PivotStyleLight16"/>
  <colors>
    <mruColors>
      <color rgb="0034DCE2"/>
      <color rgb="00F03F37"/>
      <color rgb="000A3B5B"/>
      <color rgb="00AFE0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fmlaLink="Gantt Chart!$E$2" max="32" page="10" val="13"/>
</file>

<file path=xl/ctrlProps/ctrlProp2.xml><?xml version="1.0" encoding="utf-8"?>
<formControlPr xmlns="http://schemas.microsoft.com/office/spreadsheetml/2009/9/main" objectType="Spin" dx="16" fmlaLink="$E$2" max="32" page="10" val="13"/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4.png"/><Relationship Id="rId6" Type="http://schemas.openxmlformats.org/officeDocument/2006/relationships/hyperlink" Target="#How to Use!A1"/><Relationship Id="rId5" Type="http://schemas.openxmlformats.org/officeDocument/2006/relationships/image" Target="../media/image3.png"/><Relationship Id="rId4" Type="http://schemas.openxmlformats.org/officeDocument/2006/relationships/hyperlink" Target="#Gantt Chart!A1"/><Relationship Id="rId3" Type="http://schemas.openxmlformats.org/officeDocument/2006/relationships/image" Target="../media/image2.png"/><Relationship Id="rId2" Type="http://schemas.openxmlformats.org/officeDocument/2006/relationships/hyperlink" Target="#Task&#26597;&#35810;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027;&#39029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027;&#39029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027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</xdr:colOff>
      <xdr:row>0</xdr:row>
      <xdr:rowOff>6350</xdr:rowOff>
    </xdr:from>
    <xdr:to>
      <xdr:col>15</xdr:col>
      <xdr:colOff>603250</xdr:colOff>
      <xdr:row>32</xdr:row>
      <xdr:rowOff>165735</xdr:rowOff>
    </xdr:to>
    <xdr:pic>
      <xdr:nvPicPr>
        <xdr:cNvPr id="2" name="图片 1" descr="未Title-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6350"/>
          <a:ext cx="9117330" cy="5848985"/>
        </a:xfrm>
        <a:prstGeom prst="rect">
          <a:avLst/>
        </a:prstGeom>
      </xdr:spPr>
    </xdr:pic>
    <xdr:clientData/>
  </xdr:twoCellAnchor>
  <xdr:twoCellAnchor>
    <xdr:from>
      <xdr:col>2</xdr:col>
      <xdr:colOff>600710</xdr:colOff>
      <xdr:row>12</xdr:row>
      <xdr:rowOff>140335</xdr:rowOff>
    </xdr:from>
    <xdr:to>
      <xdr:col>5</xdr:col>
      <xdr:colOff>211455</xdr:colOff>
      <xdr:row>20</xdr:row>
      <xdr:rowOff>123190</xdr:rowOff>
    </xdr:to>
    <xdr:pic>
      <xdr:nvPicPr>
        <xdr:cNvPr id="3" name="图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19910" y="2273935"/>
          <a:ext cx="1439545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93980</xdr:colOff>
      <xdr:row>13</xdr:row>
      <xdr:rowOff>59055</xdr:rowOff>
    </xdr:from>
    <xdr:to>
      <xdr:col>9</xdr:col>
      <xdr:colOff>228600</xdr:colOff>
      <xdr:row>21</xdr:row>
      <xdr:rowOff>46355</xdr:rowOff>
    </xdr:to>
    <xdr:pic>
      <xdr:nvPicPr>
        <xdr:cNvPr id="4" name="图片 3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51580" y="2370455"/>
          <a:ext cx="1625600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228600</xdr:colOff>
      <xdr:row>12</xdr:row>
      <xdr:rowOff>74930</xdr:rowOff>
    </xdr:from>
    <xdr:to>
      <xdr:col>13</xdr:col>
      <xdr:colOff>149860</xdr:colOff>
      <xdr:row>21</xdr:row>
      <xdr:rowOff>62230</xdr:rowOff>
    </xdr:to>
    <xdr:pic>
      <xdr:nvPicPr>
        <xdr:cNvPr id="5" name="图片 4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986780" y="2208530"/>
          <a:ext cx="1466850" cy="158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78740</xdr:colOff>
          <xdr:row>11</xdr:row>
          <xdr:rowOff>253365</xdr:rowOff>
        </xdr:from>
        <xdr:to>
          <xdr:col>7</xdr:col>
          <xdr:colOff>550545</xdr:colOff>
          <xdr:row>15</xdr:row>
          <xdr:rowOff>197485</xdr:rowOff>
        </xdr:to>
        <xdr:sp>
          <xdr:nvSpPr>
            <xdr:cNvPr id="3073" name="Spinner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326890" y="3745865"/>
              <a:ext cx="471805" cy="121412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17780</xdr:colOff>
      <xdr:row>16</xdr:row>
      <xdr:rowOff>81915</xdr:rowOff>
    </xdr:from>
    <xdr:to>
      <xdr:col>14</xdr:col>
      <xdr:colOff>544830</xdr:colOff>
      <xdr:row>19</xdr:row>
      <xdr:rowOff>196215</xdr:rowOff>
    </xdr:to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85430" y="5161915"/>
          <a:ext cx="113030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0</xdr:row>
          <xdr:rowOff>1905</xdr:rowOff>
        </xdr:from>
        <xdr:to>
          <xdr:col>5</xdr:col>
          <xdr:colOff>419100</xdr:colOff>
          <xdr:row>2</xdr:row>
          <xdr:rowOff>144780</xdr:rowOff>
        </xdr:to>
        <xdr:sp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435350" y="1905"/>
              <a:ext cx="349250" cy="5270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457200</xdr:colOff>
      <xdr:row>0</xdr:row>
      <xdr:rowOff>6350</xdr:rowOff>
    </xdr:from>
    <xdr:to>
      <xdr:col>0</xdr:col>
      <xdr:colOff>1169035</xdr:colOff>
      <xdr:row>2</xdr:row>
      <xdr:rowOff>166370</xdr:rowOff>
    </xdr:to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200" y="6350"/>
          <a:ext cx="711835" cy="544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454660</xdr:colOff>
      <xdr:row>46</xdr:row>
      <xdr:rowOff>120015</xdr:rowOff>
    </xdr:from>
    <xdr:to>
      <xdr:col>9</xdr:col>
      <xdr:colOff>558800</xdr:colOff>
      <xdr:row>50</xdr:row>
      <xdr:rowOff>82550</xdr:rowOff>
    </xdr:to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1460" y="8298815"/>
          <a:ext cx="713740" cy="673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D10:R20"/>
  <sheetViews>
    <sheetView tabSelected="1" zoomScale="80" zoomScaleNormal="80" workbookViewId="0">
      <selection activeCell="A1" sqref="A1"/>
    </sheetView>
  </sheetViews>
  <sheetFormatPr defaultColWidth="8.72727272727273" defaultRowHeight="14"/>
  <cols>
    <col min="4" max="5" width="8.72727272727273" style="75"/>
    <col min="7" max="7" width="4.30909090909091" customWidth="1"/>
    <col min="8" max="9" width="8.51818181818182" style="75" customWidth="1"/>
    <col min="11" max="11" width="6.47272727272727" customWidth="1"/>
    <col min="12" max="12" width="8.72727272727273" style="75"/>
    <col min="13" max="13" width="6.92727272727273" style="75" customWidth="1"/>
  </cols>
  <sheetData>
    <row r="10" spans="18:18">
      <c r="R10" s="77"/>
    </row>
    <row r="15" s="75" customFormat="1" spans="4:13">
      <c r="D15" s="76" t="s">
        <v>0</v>
      </c>
      <c r="E15" s="76"/>
      <c r="H15" s="76" t="s">
        <v>1</v>
      </c>
      <c r="I15" s="76"/>
      <c r="L15" s="76" t="s">
        <v>2</v>
      </c>
      <c r="M15" s="76"/>
    </row>
    <row r="16" s="75" customFormat="1" spans="4:13">
      <c r="D16" s="76"/>
      <c r="E16" s="76"/>
      <c r="H16" s="76"/>
      <c r="I16" s="76"/>
      <c r="L16" s="76"/>
      <c r="M16" s="76"/>
    </row>
    <row r="17" s="75" customFormat="1" spans="4:13">
      <c r="D17" s="76"/>
      <c r="E17" s="76"/>
      <c r="H17" s="76"/>
      <c r="I17" s="76"/>
      <c r="L17" s="76"/>
      <c r="M17" s="76"/>
    </row>
    <row r="18" s="75" customFormat="1" spans="4:13">
      <c r="D18" s="76"/>
      <c r="E18" s="76"/>
      <c r="H18" s="76"/>
      <c r="I18" s="76"/>
      <c r="L18" s="76"/>
      <c r="M18" s="76"/>
    </row>
    <row r="19" s="75" customFormat="1" spans="4:13">
      <c r="D19" s="76"/>
      <c r="E19" s="76"/>
      <c r="H19" s="76"/>
      <c r="I19" s="76"/>
      <c r="L19" s="76"/>
      <c r="M19" s="76"/>
    </row>
    <row r="20" s="75" customFormat="1" spans="4:13">
      <c r="D20" s="76"/>
      <c r="E20" s="76"/>
      <c r="H20" s="76"/>
      <c r="I20" s="76"/>
      <c r="L20" s="76"/>
      <c r="M20" s="76"/>
    </row>
  </sheetData>
  <mergeCells count="3">
    <mergeCell ref="D15:E20"/>
    <mergeCell ref="H15:I20"/>
    <mergeCell ref="L15:M20"/>
  </mergeCells>
  <hyperlinks>
    <hyperlink ref="D15:E20" location="Task查询!A1" display="Task查询!A1"/>
    <hyperlink ref="L15:M20" location="Description!A1" display="Description!A1"/>
    <hyperlink ref="H15:I20" location="Gantt Chart!A1" display="Gantt Chart!A1"/>
  </hyperlink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O20"/>
  <sheetViews>
    <sheetView zoomScale="70" zoomScaleNormal="70" topLeftCell="A10" workbookViewId="0">
      <selection activeCell="A1" sqref="A1"/>
    </sheetView>
  </sheetViews>
  <sheetFormatPr defaultColWidth="9" defaultRowHeight="14"/>
  <cols>
    <col min="2" max="15" width="8.63636363636364" customWidth="1"/>
  </cols>
  <sheetData>
    <row r="1" ht="25" customHeight="1" spans="1: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ht="25" customHeight="1" spans="1:15">
      <c r="A2" s="44"/>
      <c r="B2" s="44"/>
      <c r="C2" s="44"/>
      <c r="D2" s="44"/>
      <c r="E2" s="44"/>
      <c r="F2" s="45"/>
      <c r="G2" s="44"/>
      <c r="H2" s="44"/>
      <c r="I2" s="44"/>
      <c r="J2" s="44"/>
      <c r="K2" s="44"/>
      <c r="L2" s="44"/>
      <c r="M2" s="44"/>
      <c r="N2" s="44"/>
      <c r="O2" s="44"/>
    </row>
    <row r="3" ht="25" customHeight="1" spans="1:15">
      <c r="A3" s="44"/>
      <c r="B3" s="44"/>
      <c r="C3" s="44"/>
      <c r="D3" s="46" t="s">
        <v>3</v>
      </c>
      <c r="E3" s="47"/>
      <c r="F3" s="47"/>
      <c r="G3" s="47"/>
      <c r="H3" s="47"/>
      <c r="I3" s="47"/>
      <c r="J3" s="47"/>
      <c r="K3" s="47"/>
      <c r="L3" s="66"/>
      <c r="M3" s="44"/>
      <c r="N3" s="44"/>
      <c r="O3" s="44"/>
    </row>
    <row r="4" ht="25" customHeight="1" spans="1:15">
      <c r="A4" s="44"/>
      <c r="B4" s="44"/>
      <c r="C4" s="44"/>
      <c r="D4" s="48"/>
      <c r="E4" s="49"/>
      <c r="F4" s="49"/>
      <c r="G4" s="49"/>
      <c r="H4" s="49"/>
      <c r="I4" s="49"/>
      <c r="J4" s="49"/>
      <c r="K4" s="49"/>
      <c r="L4" s="67"/>
      <c r="M4" s="44"/>
      <c r="N4" s="44"/>
      <c r="O4" s="44"/>
    </row>
    <row r="5" ht="25" customHeight="1" spans="1:15">
      <c r="A5" s="44"/>
      <c r="B5" s="44"/>
      <c r="C5" s="44"/>
      <c r="D5" s="50"/>
      <c r="E5" s="51"/>
      <c r="F5" s="51"/>
      <c r="G5" s="51"/>
      <c r="H5" s="51"/>
      <c r="I5" s="51"/>
      <c r="J5" s="51"/>
      <c r="K5" s="51"/>
      <c r="L5" s="68"/>
      <c r="M5" s="44"/>
      <c r="N5" s="44"/>
      <c r="O5" s="44"/>
    </row>
    <row r="6" ht="25" customHeight="1" spans="1:15">
      <c r="A6" s="44"/>
      <c r="B6" s="44"/>
      <c r="C6" s="44"/>
      <c r="D6" s="5"/>
      <c r="E6" s="5"/>
      <c r="F6" s="5"/>
      <c r="G6" s="5"/>
      <c r="H6" s="5"/>
      <c r="I6" s="5"/>
      <c r="J6" s="5"/>
      <c r="K6" s="5"/>
      <c r="L6" s="5"/>
      <c r="M6" s="44"/>
      <c r="N6" s="44"/>
      <c r="O6" s="44"/>
    </row>
    <row r="7" ht="25" customHeight="1" spans="1:15">
      <c r="A7" s="44"/>
      <c r="B7" s="44"/>
      <c r="C7" s="44"/>
      <c r="D7" s="52"/>
      <c r="E7" s="5"/>
      <c r="F7" s="5"/>
      <c r="G7" s="53" t="s">
        <v>4</v>
      </c>
      <c r="H7" s="53"/>
      <c r="I7" s="53"/>
      <c r="J7" s="5"/>
      <c r="K7" s="5"/>
      <c r="L7" s="5"/>
      <c r="M7" s="44"/>
      <c r="N7" s="44"/>
      <c r="O7" s="44"/>
    </row>
    <row r="8" ht="25" customHeight="1" spans="1:15">
      <c r="A8" s="44"/>
      <c r="B8" s="44"/>
      <c r="C8" s="44"/>
      <c r="D8" s="52"/>
      <c r="E8" s="54" t="s">
        <v>5</v>
      </c>
      <c r="F8" s="55"/>
      <c r="G8" s="56">
        <f>VLOOKUP(D3,Gantt Chart!A4:AL25,2,0)</f>
        <v>1</v>
      </c>
      <c r="H8" s="5"/>
      <c r="I8" s="54" t="s">
        <v>6</v>
      </c>
      <c r="J8" s="55"/>
      <c r="K8" s="56">
        <f>VLOOKUP(D3,Gantt Chart!A4:AL25,3,0)</f>
        <v>5</v>
      </c>
      <c r="L8" s="5"/>
      <c r="M8" s="44"/>
      <c r="N8" s="44"/>
      <c r="O8" s="44"/>
    </row>
    <row r="9" ht="25" customHeight="1" spans="1:15">
      <c r="A9" s="44"/>
      <c r="B9" s="44"/>
      <c r="C9" s="44"/>
      <c r="D9" s="52"/>
      <c r="E9" s="5"/>
      <c r="F9" s="5"/>
      <c r="G9" s="5"/>
      <c r="H9" s="5"/>
      <c r="I9" s="5"/>
      <c r="J9" s="5"/>
      <c r="K9" s="5"/>
      <c r="L9" s="5"/>
      <c r="M9" s="44"/>
      <c r="N9" s="44"/>
      <c r="O9" s="44"/>
    </row>
    <row r="10" ht="25" customHeight="1" spans="1:15">
      <c r="A10" s="44"/>
      <c r="B10" s="44"/>
      <c r="C10" s="44"/>
      <c r="D10" s="52"/>
      <c r="E10" s="57"/>
      <c r="F10" s="57"/>
      <c r="G10" s="53" t="s">
        <v>7</v>
      </c>
      <c r="H10" s="53"/>
      <c r="I10" s="53"/>
      <c r="J10" s="57"/>
      <c r="K10" s="57"/>
      <c r="L10" s="5"/>
      <c r="M10" s="44"/>
      <c r="N10" s="44"/>
      <c r="O10" s="44"/>
    </row>
    <row r="11" ht="25" customHeight="1" spans="1:15">
      <c r="A11" s="44"/>
      <c r="B11" s="44"/>
      <c r="C11" s="44"/>
      <c r="D11" s="52"/>
      <c r="E11" s="54" t="s">
        <v>5</v>
      </c>
      <c r="F11" s="55"/>
      <c r="G11" s="56">
        <f>VLOOKUP(D3,Gantt Chart!A4:AL25,4,0)</f>
        <v>1</v>
      </c>
      <c r="H11" s="5"/>
      <c r="I11" s="54" t="s">
        <v>6</v>
      </c>
      <c r="J11" s="55"/>
      <c r="K11" s="56">
        <f>VLOOKUP(D3,Gantt Chart!A4:AL25,5,0)</f>
        <v>6</v>
      </c>
      <c r="L11" s="5"/>
      <c r="M11" s="44"/>
      <c r="N11" s="44"/>
      <c r="O11" s="44"/>
    </row>
    <row r="12" ht="25" customHeight="1" spans="1:15">
      <c r="A12" s="44"/>
      <c r="B12" s="44"/>
      <c r="C12" s="44"/>
      <c r="D12" s="52"/>
      <c r="E12" s="57"/>
      <c r="F12" s="57"/>
      <c r="G12" s="57"/>
      <c r="H12" s="57"/>
      <c r="I12" s="57"/>
      <c r="J12" s="57"/>
      <c r="K12" s="57"/>
      <c r="L12" s="5"/>
      <c r="M12" s="44"/>
      <c r="N12" s="44"/>
      <c r="O12" s="44"/>
    </row>
    <row r="13" ht="25" customHeight="1" spans="1:15">
      <c r="A13" s="44"/>
      <c r="B13" s="44"/>
      <c r="C13" s="44"/>
      <c r="D13" s="52"/>
      <c r="E13" s="58"/>
      <c r="F13" s="59"/>
      <c r="G13" s="59"/>
      <c r="H13" s="59"/>
      <c r="I13" s="59"/>
      <c r="J13" s="58"/>
      <c r="K13" s="58"/>
      <c r="L13" s="60"/>
      <c r="M13" s="69"/>
      <c r="N13" s="69"/>
      <c r="O13" s="44"/>
    </row>
    <row r="14" ht="25" customHeight="1" spans="1:15">
      <c r="A14" s="44"/>
      <c r="B14" s="44"/>
      <c r="C14" s="44"/>
      <c r="D14" s="60"/>
      <c r="E14" s="54" t="s">
        <v>8</v>
      </c>
      <c r="F14" s="55"/>
      <c r="G14" s="56">
        <f>Gantt Chart!E2</f>
        <v>13</v>
      </c>
      <c r="H14" s="61"/>
      <c r="I14" s="70" t="s">
        <v>9</v>
      </c>
      <c r="J14" s="71"/>
      <c r="K14" s="72">
        <f>VLOOKUP(D3,Gantt Chart!A4:AL25,6,0)</f>
        <v>1</v>
      </c>
      <c r="L14" s="73"/>
      <c r="M14" s="69"/>
      <c r="N14" s="69"/>
      <c r="O14" s="44"/>
    </row>
    <row r="15" ht="25" customHeight="1" spans="1:15">
      <c r="A15" s="44"/>
      <c r="B15" s="44"/>
      <c r="C15" s="44"/>
      <c r="D15" s="60"/>
      <c r="E15" s="58"/>
      <c r="F15" s="59"/>
      <c r="G15" s="59"/>
      <c r="H15" s="59"/>
      <c r="I15" s="59"/>
      <c r="J15" s="73"/>
      <c r="K15" s="58"/>
      <c r="L15" s="60"/>
      <c r="M15" s="69"/>
      <c r="N15" s="69"/>
      <c r="O15" s="44"/>
    </row>
    <row r="16" ht="25" customHeight="1" spans="1:15">
      <c r="A16" s="44"/>
      <c r="B16" s="44"/>
      <c r="C16" s="44"/>
      <c r="D16" s="60"/>
      <c r="E16" s="58"/>
      <c r="F16" s="62"/>
      <c r="G16" s="62"/>
      <c r="H16" s="58"/>
      <c r="I16" s="58"/>
      <c r="J16" s="58"/>
      <c r="K16" s="58"/>
      <c r="L16" s="60"/>
      <c r="M16" s="69"/>
      <c r="N16" s="69"/>
      <c r="O16" s="44"/>
    </row>
    <row r="17" ht="25" customHeight="1" spans="1:15">
      <c r="A17" s="44"/>
      <c r="B17" s="44"/>
      <c r="C17" s="44"/>
      <c r="D17" s="5"/>
      <c r="E17" s="63" t="s">
        <v>10</v>
      </c>
      <c r="F17" s="64"/>
      <c r="G17" s="64"/>
      <c r="H17" s="65" t="str">
        <f>VLOOKUP(D3,Gantt Chart!A4:AL25,38,0)</f>
        <v>赵氏</v>
      </c>
      <c r="I17" s="65"/>
      <c r="J17" s="65"/>
      <c r="K17" s="74"/>
      <c r="L17" s="5"/>
      <c r="M17" s="44"/>
      <c r="N17" s="44"/>
      <c r="O17" s="44"/>
    </row>
    <row r="18" ht="25" customHeight="1" spans="1: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ht="25" customHeight="1" spans="1: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ht="25" customHeight="1" spans="1: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</sheetData>
  <mergeCells count="11">
    <mergeCell ref="G7:I7"/>
    <mergeCell ref="E8:F8"/>
    <mergeCell ref="I8:J8"/>
    <mergeCell ref="G10:I10"/>
    <mergeCell ref="E11:F11"/>
    <mergeCell ref="I11:J11"/>
    <mergeCell ref="E14:F14"/>
    <mergeCell ref="I14:J14"/>
    <mergeCell ref="E17:G17"/>
    <mergeCell ref="H17:K17"/>
    <mergeCell ref="D3:L5"/>
  </mergeCells>
  <dataValidations count="1">
    <dataValidation type="list" allowBlank="1" showInputMessage="1" showErrorMessage="1" sqref="D3:L5">
      <formula1>Gantt Chart!$A$6:$A$25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Spinner 1" r:id="rId3">
              <controlPr defaultSize="0">
                <anchor moveWithCells="1">
                  <from>
                    <xdr:col>7</xdr:col>
                    <xdr:colOff>78740</xdr:colOff>
                    <xdr:row>11</xdr:row>
                    <xdr:rowOff>253365</xdr:rowOff>
                  </from>
                  <to>
                    <xdr:col>7</xdr:col>
                    <xdr:colOff>550545</xdr:colOff>
                    <xdr:row>15</xdr:row>
                    <xdr:rowOff>197485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</sheetPr>
  <dimension ref="A1:AL31"/>
  <sheetViews>
    <sheetView workbookViewId="0">
      <pane xSplit="6" ySplit="5" topLeftCell="G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"/>
  <cols>
    <col min="1" max="1" width="25.6363636363636" customWidth="1"/>
    <col min="2" max="5" width="5.63636363636364" customWidth="1"/>
    <col min="6" max="6" width="8.63636363636364" customWidth="1"/>
    <col min="7" max="37" width="2.63636363636364" customWidth="1"/>
    <col min="38" max="38" width="9" style="3"/>
  </cols>
  <sheetData>
    <row r="1" ht="14.75" spans="1:38">
      <c r="A1" s="4"/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35"/>
    </row>
    <row r="2" ht="15.5" spans="1:38">
      <c r="A2" s="4"/>
      <c r="B2" s="7" t="s">
        <v>8</v>
      </c>
      <c r="C2" s="8"/>
      <c r="D2" s="8"/>
      <c r="E2" s="9">
        <v>13</v>
      </c>
      <c r="F2" s="6"/>
      <c r="G2" s="6"/>
      <c r="H2" s="10"/>
      <c r="I2" s="30" t="s">
        <v>4</v>
      </c>
      <c r="J2" s="31"/>
      <c r="K2" s="31"/>
      <c r="L2" s="31"/>
      <c r="M2" s="32"/>
      <c r="N2" s="30" t="s">
        <v>7</v>
      </c>
      <c r="O2" s="31"/>
      <c r="P2" s="31"/>
      <c r="Q2" s="31"/>
      <c r="R2" s="33"/>
      <c r="S2" s="30" t="s">
        <v>11</v>
      </c>
      <c r="T2" s="31"/>
      <c r="U2" s="31"/>
      <c r="V2" s="31"/>
      <c r="W2" s="34"/>
      <c r="X2" s="30" t="s">
        <v>12</v>
      </c>
      <c r="Y2" s="31"/>
      <c r="Z2" s="31"/>
      <c r="AA2" s="31"/>
      <c r="AB2" s="6"/>
      <c r="AC2" s="6"/>
      <c r="AD2" s="6"/>
      <c r="AE2" s="6"/>
      <c r="AF2" s="6"/>
      <c r="AG2" s="6"/>
      <c r="AH2" s="6"/>
      <c r="AI2" s="6"/>
      <c r="AJ2" s="6"/>
      <c r="AK2" s="6"/>
      <c r="AL2" s="35"/>
    </row>
    <row r="3" ht="14.75" spans="1:38">
      <c r="A3" s="4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35"/>
    </row>
    <row r="4" spans="1:38">
      <c r="A4" s="11" t="s">
        <v>13</v>
      </c>
      <c r="B4" s="11" t="s">
        <v>14</v>
      </c>
      <c r="C4" s="12"/>
      <c r="D4" s="11" t="s">
        <v>15</v>
      </c>
      <c r="E4" s="12"/>
      <c r="F4" s="11" t="s">
        <v>16</v>
      </c>
      <c r="G4" s="11" t="s">
        <v>17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36"/>
    </row>
    <row r="5" ht="14.75" spans="1:38">
      <c r="A5" s="12"/>
      <c r="B5" s="13" t="s">
        <v>18</v>
      </c>
      <c r="C5" s="13" t="s">
        <v>19</v>
      </c>
      <c r="D5" s="13" t="s">
        <v>18</v>
      </c>
      <c r="E5" s="13" t="s">
        <v>19</v>
      </c>
      <c r="F5" s="11" t="s">
        <v>20</v>
      </c>
      <c r="G5" s="14">
        <v>1</v>
      </c>
      <c r="H5" s="14">
        <v>2</v>
      </c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>
        <v>10</v>
      </c>
      <c r="Q5" s="14">
        <v>11</v>
      </c>
      <c r="R5" s="14">
        <v>12</v>
      </c>
      <c r="S5" s="14">
        <v>13</v>
      </c>
      <c r="T5" s="14">
        <v>14</v>
      </c>
      <c r="U5" s="14">
        <v>15</v>
      </c>
      <c r="V5" s="14">
        <v>16</v>
      </c>
      <c r="W5" s="14">
        <v>17</v>
      </c>
      <c r="X5" s="14">
        <v>18</v>
      </c>
      <c r="Y5" s="14">
        <v>19</v>
      </c>
      <c r="Z5" s="14">
        <v>20</v>
      </c>
      <c r="AA5" s="14">
        <v>21</v>
      </c>
      <c r="AB5" s="14">
        <v>22</v>
      </c>
      <c r="AC5" s="14">
        <v>23</v>
      </c>
      <c r="AD5" s="14">
        <v>24</v>
      </c>
      <c r="AE5" s="14">
        <v>25</v>
      </c>
      <c r="AF5" s="14">
        <v>26</v>
      </c>
      <c r="AG5" s="14">
        <v>27</v>
      </c>
      <c r="AH5" s="14">
        <v>28</v>
      </c>
      <c r="AI5" s="14">
        <v>29</v>
      </c>
      <c r="AJ5" s="14">
        <v>30</v>
      </c>
      <c r="AK5" s="14">
        <v>31</v>
      </c>
      <c r="AL5" s="11" t="s">
        <v>21</v>
      </c>
    </row>
    <row r="6" ht="15.5" spans="1:38">
      <c r="A6" s="15" t="s">
        <v>3</v>
      </c>
      <c r="B6" s="16">
        <v>1</v>
      </c>
      <c r="C6" s="16">
        <v>5</v>
      </c>
      <c r="D6" s="16">
        <v>1</v>
      </c>
      <c r="E6" s="16">
        <v>6</v>
      </c>
      <c r="F6" s="17">
        <f>IF(1/(E6-D6+1)*(E2-D6+1)&gt;=100%,100%,IF(1/(E6-D6+1)*(E2-D6+1)&gt;=0.1,1/(E6-D6+1)*(E2-D6+1),0%))</f>
        <v>1</v>
      </c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37"/>
      <c r="AL6" s="38" t="s">
        <v>22</v>
      </c>
    </row>
    <row r="7" ht="15.5" spans="1:38">
      <c r="A7" s="20" t="s">
        <v>23</v>
      </c>
      <c r="B7" s="21">
        <v>3</v>
      </c>
      <c r="C7" s="21">
        <v>7</v>
      </c>
      <c r="D7" s="21">
        <v>2</v>
      </c>
      <c r="E7" s="21">
        <v>7</v>
      </c>
      <c r="F7" s="22">
        <f>IF(1/(E7-D7+1)*(E2-D7+1)&gt;=100%,100%,IF(1/(E7-D7+1)*(E2-D7+1)&gt;=0.1,1/(E7-D7+1)*(E2-D7+1),0%))</f>
        <v>1</v>
      </c>
      <c r="G7" s="2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39"/>
      <c r="AL7" s="40" t="s">
        <v>24</v>
      </c>
    </row>
    <row r="8" ht="15.5" spans="1:38">
      <c r="A8" s="20" t="s">
        <v>25</v>
      </c>
      <c r="B8" s="21">
        <v>5</v>
      </c>
      <c r="C8" s="21">
        <v>9</v>
      </c>
      <c r="D8" s="21">
        <v>5</v>
      </c>
      <c r="E8" s="21">
        <v>9</v>
      </c>
      <c r="F8" s="22">
        <f>IF(1/(E8-D8+1)*(E2-D8+1)&gt;=100%,100%,IF(1/(E8-D8+1)*(E2-D8+1)&gt;=0.1,1/(E8-D8+1)*(E2-D8+1),0%))</f>
        <v>1</v>
      </c>
      <c r="G8" s="2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39"/>
      <c r="AL8" s="40" t="s">
        <v>26</v>
      </c>
    </row>
    <row r="9" ht="15.5" spans="1:38">
      <c r="A9" s="20" t="s">
        <v>27</v>
      </c>
      <c r="B9" s="21">
        <v>7</v>
      </c>
      <c r="C9" s="21">
        <v>20</v>
      </c>
      <c r="D9" s="21">
        <v>7</v>
      </c>
      <c r="E9" s="21">
        <v>20</v>
      </c>
      <c r="F9" s="22">
        <f>IF(1/(E9-D9+1)*(E2-D9+1)&gt;=100%,100%,IF(1/(E9-D9+1)*(E2-D9+1)&gt;=0.1,1/(E9-D9+1)*(E2-D9+1),0%))</f>
        <v>0.5</v>
      </c>
      <c r="G9" s="2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39"/>
      <c r="AL9" s="40" t="s">
        <v>28</v>
      </c>
    </row>
    <row r="10" ht="15.5" spans="1:38">
      <c r="A10" s="20" t="s">
        <v>29</v>
      </c>
      <c r="B10" s="21">
        <v>9</v>
      </c>
      <c r="C10" s="21">
        <v>12</v>
      </c>
      <c r="D10" s="21">
        <v>9</v>
      </c>
      <c r="E10" s="21">
        <v>12</v>
      </c>
      <c r="F10" s="22">
        <f>IF(1/(E10-D10+1)*(E2-D10+1)&gt;=100%,100%,IF(1/(E10-D10+1)*(E2-D10+1)&gt;=0.1,1/(E10-D10+1)*(E2-D10+1),0%))</f>
        <v>1</v>
      </c>
      <c r="G10" s="2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39"/>
      <c r="AL10" s="40" t="s">
        <v>22</v>
      </c>
    </row>
    <row r="11" ht="15.5" spans="1:38">
      <c r="A11" s="20" t="s">
        <v>30</v>
      </c>
      <c r="B11" s="21">
        <v>11</v>
      </c>
      <c r="C11" s="21">
        <v>16</v>
      </c>
      <c r="D11" s="21">
        <v>11</v>
      </c>
      <c r="E11" s="21">
        <v>16</v>
      </c>
      <c r="F11" s="22">
        <f>IF(1/(E11-D11+1)*(E2-D11+1)&gt;=100%,100%,IF(1/(E11-D11+1)*(E2-D11+1)&gt;=0.1,1/(E11-D11+1)*(E2-D11+1),0%))</f>
        <v>0.5</v>
      </c>
      <c r="G11" s="2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39"/>
      <c r="AL11" s="40" t="s">
        <v>24</v>
      </c>
    </row>
    <row r="12" ht="15.5" spans="1:38">
      <c r="A12" s="20" t="s">
        <v>31</v>
      </c>
      <c r="B12" s="21">
        <v>6</v>
      </c>
      <c r="C12" s="21">
        <v>15</v>
      </c>
      <c r="D12" s="21">
        <v>5</v>
      </c>
      <c r="E12" s="21">
        <v>14</v>
      </c>
      <c r="F12" s="22">
        <f>IF(1/(E12-D12+1)*(E2-D12+1)&gt;=100%,100%,IF(1/(E12-D12+1)*(E2-D12+1)&gt;=0.1,1/(E12-D12+1)*(E2-D12+1),0%))</f>
        <v>0.9</v>
      </c>
      <c r="G12" s="2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39"/>
      <c r="AL12" s="40" t="s">
        <v>26</v>
      </c>
    </row>
    <row r="13" ht="15.5" spans="1:38">
      <c r="A13" s="20" t="s">
        <v>32</v>
      </c>
      <c r="B13" s="21">
        <v>15</v>
      </c>
      <c r="C13" s="21">
        <v>19</v>
      </c>
      <c r="D13" s="21">
        <v>15</v>
      </c>
      <c r="E13" s="21">
        <v>19</v>
      </c>
      <c r="F13" s="22">
        <f>IF(1/(E13-D13+1)*(E2-D13+1)&gt;=100%,100%,IF(1/(E13-D13+1)*(E2-D13+1)&gt;=0.1,1/(E13-D13+1)*(E2-D13+1),0%))</f>
        <v>0</v>
      </c>
      <c r="G13" s="2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39"/>
      <c r="AL13" s="40" t="s">
        <v>28</v>
      </c>
    </row>
    <row r="14" ht="15.5" spans="1:38">
      <c r="A14" s="20" t="s">
        <v>33</v>
      </c>
      <c r="B14" s="21">
        <v>17</v>
      </c>
      <c r="C14" s="21">
        <v>21</v>
      </c>
      <c r="D14" s="21">
        <v>17</v>
      </c>
      <c r="E14" s="21">
        <v>21</v>
      </c>
      <c r="F14" s="22">
        <f>IF(1/(E14-D14+1)*(E2-D14+1)&gt;=100%,100%,IF(1/(E14-D14+1)*(E2-D14+1)&gt;=0.1,1/(E14-D14+1)*(E2-D14+1),0%))</f>
        <v>0</v>
      </c>
      <c r="G14" s="2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39"/>
      <c r="AL14" s="40" t="s">
        <v>22</v>
      </c>
    </row>
    <row r="15" ht="15.5" spans="1:38">
      <c r="A15" s="20" t="s">
        <v>34</v>
      </c>
      <c r="B15" s="21">
        <v>19</v>
      </c>
      <c r="C15" s="21">
        <v>20</v>
      </c>
      <c r="D15" s="21">
        <v>19</v>
      </c>
      <c r="E15" s="21">
        <v>20</v>
      </c>
      <c r="F15" s="22">
        <f>IF(1/(E15-D15+1)*(E2-D15+1)&gt;=100%,100%,IF(1/(E15-D15+1)*(E2-D15+1)&gt;=0.1,1/(E15-D15+1)*(E2-D15+1),0%))</f>
        <v>0</v>
      </c>
      <c r="G15" s="2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39"/>
      <c r="AL15" s="40" t="s">
        <v>24</v>
      </c>
    </row>
    <row r="16" ht="15.5" spans="1:38">
      <c r="A16" s="20" t="s">
        <v>35</v>
      </c>
      <c r="B16" s="21">
        <v>21</v>
      </c>
      <c r="C16" s="21">
        <v>25</v>
      </c>
      <c r="D16" s="21">
        <v>17</v>
      </c>
      <c r="E16" s="21">
        <v>25</v>
      </c>
      <c r="F16" s="22">
        <f>IF(1/(E16-D16+1)*(E2-D16+1)&gt;=100%,100%,IF(1/(E16-D16+1)*(E2-D16+1)&gt;=0.1,1/(E16-D16+1)*(E2-D16+1),0%))</f>
        <v>0</v>
      </c>
      <c r="G16" s="2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39"/>
      <c r="AL16" s="40" t="s">
        <v>26</v>
      </c>
    </row>
    <row r="17" ht="15.5" spans="1:38">
      <c r="A17" s="20" t="s">
        <v>36</v>
      </c>
      <c r="B17" s="21">
        <v>23</v>
      </c>
      <c r="C17" s="21">
        <v>29</v>
      </c>
      <c r="D17" s="21">
        <v>23</v>
      </c>
      <c r="E17" s="21">
        <v>25</v>
      </c>
      <c r="F17" s="22">
        <f>IF(1/(E17-D17+1)*(E2-D17+1)&gt;=100%,100%,IF(1/(E17-D17+1)*(E2-D17+1)&gt;=0.1,1/(E17-D17+1)*(E2-D17+1),0%))</f>
        <v>0</v>
      </c>
      <c r="G17" s="2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39"/>
      <c r="AL17" s="40" t="s">
        <v>28</v>
      </c>
    </row>
    <row r="18" ht="15.5" spans="1:38">
      <c r="A18" s="20" t="s">
        <v>37</v>
      </c>
      <c r="B18" s="21">
        <v>25</v>
      </c>
      <c r="C18" s="21">
        <v>27</v>
      </c>
      <c r="D18" s="21">
        <v>25</v>
      </c>
      <c r="E18" s="21">
        <v>27</v>
      </c>
      <c r="F18" s="22">
        <f>IF(1/(E18-D18+1)*(E2-D18+1)&gt;=100%,100%,IF(1/(E18-D18+1)*(E2-D18+1)&gt;=0.1,1/(E18-D18+1)*(E2-D18+1),0%))</f>
        <v>0</v>
      </c>
      <c r="G18" s="2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39"/>
      <c r="AL18" s="40" t="s">
        <v>22</v>
      </c>
    </row>
    <row r="19" ht="15.5" spans="1:38">
      <c r="A19" s="20" t="s">
        <v>38</v>
      </c>
      <c r="B19" s="21">
        <v>27</v>
      </c>
      <c r="C19" s="21">
        <v>30</v>
      </c>
      <c r="D19" s="21">
        <v>27</v>
      </c>
      <c r="E19" s="21">
        <v>30</v>
      </c>
      <c r="F19" s="22">
        <f>IF(1/(E19-D19+1)*(E2-D19+1)&gt;=100%,100%,IF(1/(E19-D19+1)*(E2-D19+1)&gt;=0.1,1/(E19-D19+1)*(E2-D19+1),0%))</f>
        <v>0</v>
      </c>
      <c r="G19" s="2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39"/>
      <c r="AL19" s="40" t="s">
        <v>24</v>
      </c>
    </row>
    <row r="20" ht="15.5" spans="1:38">
      <c r="A20" s="20" t="s">
        <v>39</v>
      </c>
      <c r="B20" s="21">
        <v>29</v>
      </c>
      <c r="C20" s="21">
        <v>31</v>
      </c>
      <c r="D20" s="21">
        <v>29</v>
      </c>
      <c r="E20" s="21">
        <v>31</v>
      </c>
      <c r="F20" s="22">
        <f>IF(1/(E20-D20+1)*(E2-D20+1)&gt;=100%,100%,IF(1/(E20-D20+1)*(E2-D20+1)&gt;=0.1,1/(E20-D20+1)*(E2-D20+1),0%))</f>
        <v>0</v>
      </c>
      <c r="G20" s="23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39"/>
      <c r="AL20" s="40" t="s">
        <v>26</v>
      </c>
    </row>
    <row r="21" ht="15.5" spans="1:38">
      <c r="A21" s="20" t="s">
        <v>40</v>
      </c>
      <c r="B21" s="21">
        <v>28</v>
      </c>
      <c r="C21" s="21">
        <v>30</v>
      </c>
      <c r="D21" s="21">
        <v>28</v>
      </c>
      <c r="E21" s="21">
        <v>30</v>
      </c>
      <c r="F21" s="22">
        <f>IF(1/(E21-D21+1)*(E2-D21+1)&gt;=100%,100%,IF(1/(E21-D21+1)*(E2-D21+1)&gt;=0.1,1/(E21-D21+1)*(E2-D21+1),0%))</f>
        <v>0</v>
      </c>
      <c r="G21" s="2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39"/>
      <c r="AL21" s="40" t="s">
        <v>28</v>
      </c>
    </row>
    <row r="22" ht="15.5" spans="1:38">
      <c r="A22" s="20" t="s">
        <v>41</v>
      </c>
      <c r="B22" s="21">
        <v>4</v>
      </c>
      <c r="C22" s="21">
        <v>27</v>
      </c>
      <c r="D22" s="21">
        <v>4</v>
      </c>
      <c r="E22" s="21">
        <v>25</v>
      </c>
      <c r="F22" s="22">
        <f>IF(1/(E22-D22+1)*(E2-D22+1)&gt;=100%,100%,IF(1/(E22-D22+1)*(E2-D22+1)&gt;=0.1,1/(E22-D22+1)*(E2-D22+1),0%))</f>
        <v>0.454545454545455</v>
      </c>
      <c r="G22" s="2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39"/>
      <c r="AL22" s="40" t="s">
        <v>22</v>
      </c>
    </row>
    <row r="23" ht="15.5" spans="1:38">
      <c r="A23" s="20" t="s">
        <v>42</v>
      </c>
      <c r="B23" s="21">
        <v>17</v>
      </c>
      <c r="C23" s="21">
        <v>21</v>
      </c>
      <c r="D23" s="21">
        <v>17</v>
      </c>
      <c r="E23" s="21">
        <v>22</v>
      </c>
      <c r="F23" s="22">
        <f>IF(1/(E23-D23+1)*(E2-D23+1)&gt;=100%,100%,IF(1/(E23-D23+1)*(E2-D23+1)&gt;=0.1,1/(E23-D23+1)*(E2-D23+1),0%))</f>
        <v>0</v>
      </c>
      <c r="G23" s="2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39"/>
      <c r="AL23" s="40" t="s">
        <v>24</v>
      </c>
    </row>
    <row r="24" ht="15.5" spans="1:38">
      <c r="A24" s="20" t="s">
        <v>43</v>
      </c>
      <c r="B24" s="21">
        <v>22</v>
      </c>
      <c r="C24" s="21">
        <v>28</v>
      </c>
      <c r="D24" s="21">
        <v>21</v>
      </c>
      <c r="E24" s="21">
        <v>28</v>
      </c>
      <c r="F24" s="22">
        <f>IF(1/(E24-D24+1)*(E2-D24+1)&gt;=100%,100%,IF(1/(E24-D24+1)*(E2-D24+1)&gt;=0.1,1/(E24-D24+1)*(E2-D24+1),0%))</f>
        <v>0</v>
      </c>
      <c r="G24" s="2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39"/>
      <c r="AL24" s="40" t="s">
        <v>26</v>
      </c>
    </row>
    <row r="25" ht="15.5" spans="1:38">
      <c r="A25" s="24" t="s">
        <v>44</v>
      </c>
      <c r="B25" s="25">
        <v>30</v>
      </c>
      <c r="C25" s="25">
        <v>31</v>
      </c>
      <c r="D25" s="25">
        <v>30</v>
      </c>
      <c r="E25" s="25">
        <v>31</v>
      </c>
      <c r="F25" s="26">
        <f>IF(1/(E25-D25+1)*(E2-D25+1)&gt;=100%,100%,IF(1/(E25-D25+1)*(E2-D25+1)&gt;=0.1,1/(E25-D25+1)*(E2-D25+1),0%))</f>
        <v>0</v>
      </c>
      <c r="G25" s="27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41"/>
      <c r="AL25" s="42" t="s">
        <v>28</v>
      </c>
    </row>
    <row r="26" ht="14.75" spans="1:38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43"/>
    </row>
    <row r="27" spans="1:38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43"/>
    </row>
    <row r="28" spans="1:38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43"/>
    </row>
    <row r="29" spans="1:38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43"/>
    </row>
    <row r="30" spans="1:38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43"/>
    </row>
    <row r="31" spans="1:38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43"/>
    </row>
  </sheetData>
  <mergeCells count="9">
    <mergeCell ref="B2:D2"/>
    <mergeCell ref="I2:L2"/>
    <mergeCell ref="N2:Q2"/>
    <mergeCell ref="S2:V2"/>
    <mergeCell ref="X2:AA2"/>
    <mergeCell ref="B4:C4"/>
    <mergeCell ref="D4:E4"/>
    <mergeCell ref="G4:AK4"/>
    <mergeCell ref="A4:A5"/>
  </mergeCells>
  <conditionalFormatting sqref="G5:AK25">
    <cfRule type="expression" dxfId="0" priority="5">
      <formula>H$5=$E$2+1</formula>
    </cfRule>
  </conditionalFormatting>
  <conditionalFormatting sqref="G6:AK25">
    <cfRule type="expression" dxfId="1" priority="1">
      <formula>延迟Done</formula>
    </cfRule>
    <cfRule type="expression" dxfId="2" priority="2">
      <formula>提前执行</formula>
    </cfRule>
    <cfRule type="expression" dxfId="3" priority="3">
      <formula>Actual进程</formula>
    </cfRule>
    <cfRule type="expression" dxfId="4" priority="4">
      <formula>Plan进程</formula>
    </cfRule>
  </conditionalFormatting>
  <dataValidations count="1">
    <dataValidation type="list" allowBlank="1" showInputMessage="1" showErrorMessage="1" sqref="AL6:AL25">
      <formula1>"赵氏,钱氏,孙氏,李氏"</formula1>
    </dataValidation>
  </dataValidations>
  <pageMargins left="0.699305555555556" right="0.699305555555556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Spinner 1" r:id="rId3">
              <controlPr defaultSize="0">
                <anchor moveWithCells="1">
                  <from>
                    <xdr:col>5</xdr:col>
                    <xdr:colOff>69850</xdr:colOff>
                    <xdr:row>0</xdr:row>
                    <xdr:rowOff>1905</xdr:rowOff>
                  </from>
                  <to>
                    <xdr:col>5</xdr:col>
                    <xdr:colOff>419100</xdr:colOff>
                    <xdr:row>2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J51"/>
  <sheetViews>
    <sheetView topLeftCell="A34" workbookViewId="0">
      <selection activeCell="A1" sqref="A1:J51"/>
    </sheetView>
  </sheetViews>
  <sheetFormatPr defaultColWidth="8.72727272727273" defaultRowHeight="14"/>
  <sheetData>
    <row r="1" spans="1:10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</sheetData>
  <mergeCells count="1">
    <mergeCell ref="A1:J51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4</vt:i4>
      </vt:variant>
    </vt:vector>
  </HeadingPairs>
  <TitlesOfParts>
    <vt:vector size="4" baseType="lpstr">
      <vt:lpstr>主页</vt:lpstr>
      <vt:lpstr>Task查询</vt:lpstr>
      <vt:lpstr>Gantt Chart</vt:lpstr>
      <vt:lpstr>How to Use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鲜腌</cp:lastModifiedBy>
  <dcterms:created xsi:type="dcterms:W3CDTF">2019-02-15T12:22:00Z</dcterms:created>
  <dcterms:modified xsi:type="dcterms:W3CDTF">2019-02-16T15:27:31Z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