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<sst xmlns="http://schemas.openxmlformats.org/spreadsheetml/2006/main" count="38" uniqueCount="29">
  <si>
    <t>Work Plan Progress</t>
  </si>
  <si>
    <t>PROJECT SCHEDULE MANAGEMENT</t>
  </si>
  <si>
    <t>Completed</t>
  </si>
  <si>
    <t>In Progress</t>
  </si>
  <si>
    <t>Pending</t>
  </si>
  <si>
    <t>Cancelled</t>
  </si>
  <si>
    <t>Important</t>
  </si>
  <si>
    <t>Normal</t>
  </si>
  <si>
    <t>Low</t>
  </si>
  <si>
    <t>年</t>
  </si>
  <si>
    <t>月</t>
  </si>
  <si>
    <t>No.</t>
  </si>
  <si>
    <t>工作内容</t>
  </si>
  <si>
    <t>Priority</t>
  </si>
  <si>
    <t>Start Date</t>
  </si>
  <si>
    <t>End Date</t>
  </si>
  <si>
    <t>Status</t>
  </si>
  <si>
    <t>工作内容1</t>
  </si>
  <si>
    <t>工作内容2</t>
  </si>
  <si>
    <t>工作内容3</t>
  </si>
  <si>
    <t>工作内容4</t>
  </si>
  <si>
    <t>工作内容5</t>
  </si>
  <si>
    <t>2020/11/31</t>
  </si>
  <si>
    <t>工作内容6</t>
  </si>
  <si>
    <t>工作内容7</t>
  </si>
  <si>
    <t>工作内容8</t>
  </si>
  <si>
    <t>★★★★★</t>
  </si>
  <si>
    <t>★★★</t>
  </si>
  <si>
    <t>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</si>
</sst>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26"/>
      <color rgb="FF4D998D"/>
      <name val="字魂45号-冰宇雅宋"/>
      <charset val="134"/>
    </font>
    <font>
      <b/>
      <sz val="28"/>
      <color rgb="FF4D998D"/>
      <name val="字魂45号-冰宇雅宋"/>
      <charset val="134"/>
    </font>
    <font>
      <b/>
      <sz val="14"/>
      <color rgb="FF4D998D"/>
      <name val="字魂45号-冰宇雅宋"/>
      <charset val="134"/>
    </font>
    <font>
      <b/>
      <sz val="12"/>
      <color theme="1" tint="0.25"/>
      <name val="字魂45号-冰宇雅宋"/>
      <charset val="134"/>
    </font>
    <font>
      <b/>
      <sz val="16"/>
      <color rgb="FF4D998D"/>
      <name val="字魂45号-冰宇雅宋"/>
      <charset val="134"/>
    </font>
    <font>
      <b/>
      <sz val="14"/>
      <color theme="0" tint="-0.5"/>
      <name val="字魂45号-冰宇雅宋"/>
      <charset val="134"/>
    </font>
    <font>
      <b/>
      <sz val="20"/>
      <color rgb="FF4D998D"/>
      <name val="字魂45号-冰宇雅宋"/>
      <charset val="134"/>
    </font>
    <font>
      <b/>
      <sz val="20"/>
      <color rgb="FFF3C883"/>
      <name val="字魂45号-冰宇雅宋"/>
      <charset val="134"/>
    </font>
    <font>
      <b/>
      <sz val="20"/>
      <color rgb="FFD65532"/>
      <name val="字魂45号-冰宇雅宋"/>
      <charset val="134"/>
    </font>
    <font>
      <b/>
      <sz val="12"/>
      <color theme="1" tint="0.5"/>
      <name val="字魂45号-冰宇雅宋"/>
      <charset val="134"/>
    </font>
    <font>
      <b/>
      <sz val="12"/>
      <color rgb="FF4D998D"/>
      <name val="字魂45号-冰宇雅宋"/>
      <charset val="134"/>
    </font>
    <font>
      <b/>
      <sz val="12"/>
      <color theme="0"/>
      <name val="字魂45号-冰宇雅宋"/>
      <charset val="134"/>
    </font>
    <font>
      <b/>
      <sz val="12"/>
      <color theme="1"/>
      <name val="字魂45号-冰宇雅宋"/>
      <charset val="134"/>
    </font>
    <font>
      <b/>
      <sz val="14"/>
      <color theme="1"/>
      <name val="字魂45号-冰宇雅宋"/>
      <charset val="134"/>
    </font>
    <font>
      <b/>
      <sz val="11"/>
      <color theme="0"/>
      <name val="等线"/>
      <charset val="134"/>
    </font>
    <font>
      <b/>
      <sz val="11"/>
      <color theme="0"/>
      <name val="字魂45号-冰宇雅宋"/>
      <charset val="134"/>
    </font>
    <font>
      <b/>
      <sz val="48"/>
      <color rgb="FF4D998D"/>
      <name val="字魂45号-冰宇雅宋"/>
      <charset val="134"/>
    </font>
    <font>
      <b/>
      <sz val="11"/>
      <color rgb="FF4D998D"/>
      <name val="字魂45号-冰宇雅宋"/>
      <charset val="134"/>
    </font>
    <font>
      <b/>
      <sz val="22"/>
      <color rgb="FF4D998D"/>
      <name val="字魂45号-冰宇雅宋"/>
      <charset val="134"/>
    </font>
    <font>
      <b/>
      <sz val="18"/>
      <color rgb="FF4D998D"/>
      <name val="字魂45号-冰宇雅宋"/>
      <charset val="134"/>
    </font>
    <font>
      <b/>
      <sz val="12"/>
      <color theme="9" tint="0.8"/>
      <name val="字魂45号-冰宇雅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D998D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 style="thin">
        <color theme="0" tint="-0.15"/>
      </left>
      <right/>
      <top style="dotted">
        <color theme="0" tint="-0.15"/>
      </top>
      <bottom style="hair">
        <color rgb="FF308E98"/>
      </bottom>
      <diagonal/>
    </border>
    <border>
      <left/>
      <right/>
      <top style="dotted">
        <color theme="0" tint="-0.15"/>
      </top>
      <bottom style="hair">
        <color rgb="FF308E98"/>
      </bottom>
      <diagonal/>
    </border>
    <border>
      <left style="thin">
        <color theme="0" tint="-0.15"/>
      </left>
      <right/>
      <top style="hair">
        <color rgb="FF308E98"/>
      </top>
      <bottom style="hair">
        <color rgb="FF308E98"/>
      </bottom>
      <diagonal/>
    </border>
    <border>
      <left/>
      <right/>
      <top style="hair">
        <color rgb="FF308E98"/>
      </top>
      <bottom style="hair">
        <color rgb="FF308E98"/>
      </bottom>
      <diagonal/>
    </border>
    <border>
      <left style="thin">
        <color theme="0" tint="-0.15"/>
      </left>
      <right/>
      <top style="hair">
        <color rgb="FF308E98"/>
      </top>
      <bottom style="thin">
        <color theme="0" tint="-0.15"/>
      </bottom>
      <diagonal/>
    </border>
    <border>
      <left/>
      <right/>
      <top style="hair">
        <color rgb="FF308E98"/>
      </top>
      <bottom style="thin">
        <color theme="0" tint="-0.15"/>
      </bottom>
      <diagonal/>
    </border>
    <border>
      <left/>
      <right style="thin">
        <color theme="0" tint="-0.15"/>
      </right>
      <top style="dotted">
        <color theme="0" tint="-0.15"/>
      </top>
      <bottom style="hair">
        <color rgb="FF308E98"/>
      </bottom>
      <diagonal/>
    </border>
    <border>
      <left/>
      <right style="thin">
        <color theme="0" tint="-0.15"/>
      </right>
      <top style="hair">
        <color rgb="FF308E98"/>
      </top>
      <bottom style="hair">
        <color rgb="FF308E98"/>
      </bottom>
      <diagonal/>
    </border>
    <border>
      <left/>
      <right style="thin">
        <color theme="0" tint="-0.15"/>
      </right>
      <top style="hair">
        <color rgb="FF308E98"/>
      </top>
      <bottom style="thin">
        <color theme="0" tint="-0.15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35" fillId="22" borderId="16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color rgb="FF00B050"/>
      </font>
      <fill>
        <patternFill patternType="solid">
          <bgColor theme="2" tint="-0.1"/>
        </patternFill>
      </fill>
    </dxf>
    <dxf>
      <font>
        <strike val="1"/>
        <color rgb="FF9C0006"/>
      </font>
    </dxf>
    <dxf>
      <fill>
        <patternFill patternType="solid">
          <bgColor rgb="FFF0F0F0"/>
        </patternFill>
      </fill>
    </dxf>
    <dxf>
      <font>
        <strike val="0"/>
        <color theme="1" tint="0.15"/>
      </font>
      <fill>
        <patternFill patternType="solid">
          <bgColor theme="2" tint="-0.1"/>
        </patternFill>
      </fill>
    </dxf>
    <dxf>
      <font>
        <color theme="1" tint="0.15"/>
      </font>
      <fill>
        <patternFill patternType="solid">
          <bgColor theme="0" tint="-0.05"/>
        </patternFill>
      </fill>
    </dxf>
    <dxf>
      <fill>
        <patternFill patternType="solid">
          <bgColor rgb="FFCFF4F6"/>
        </patternFill>
      </fill>
    </dxf>
  </dxfs>
  <tableStyles count="0" defaultTableStyle="TableStyleMedium2" defaultPivotStyle="PivotStyleLight16"/>
  <colors>
    <mruColors>
      <color rgb="004D998D"/>
      <color rgb="00308E98"/>
      <color rgb="0047BBC5"/>
      <color rgb="00D4E157"/>
      <color rgb="00DEE777"/>
      <color rgb="0087CDC6"/>
      <color rgb="0058BAAF"/>
      <color rgb="00C3D125"/>
      <color rgb="00D6DF49"/>
      <color rgb="00CFF4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" dist="50800" dir="3000000" algn="tl" rotWithShape="0">
                <a:schemeClr val="tx1">
                  <a:lumMod val="65000"/>
                  <a:lumOff val="35000"/>
                  <a:alpha val="41000"/>
                </a:scheme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308E98"/>
                  </a:gs>
                  <a:gs pos="100000">
                    <a:srgbClr val="47BBC5"/>
                  </a:gs>
                </a:gsLst>
                <a:lin ang="5400000" scaled="0"/>
              </a:gradFill>
              <a:ln>
                <a:noFill/>
              </a:ln>
              <a:effectLst>
                <a:outerShdw blurRad="25400" dist="50800" dir="3000000" algn="tl" rotWithShape="0">
                  <a:schemeClr val="tx1">
                    <a:lumMod val="65000"/>
                    <a:lumOff val="35000"/>
                    <a:alpha val="41000"/>
                  </a:schemeClr>
                </a:outerShdw>
              </a:effectLst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D4E157"/>
                  </a:gs>
                  <a:gs pos="100000">
                    <a:srgbClr val="DEE777"/>
                  </a:gs>
                </a:gsLst>
                <a:lin ang="5400000" scaled="0"/>
              </a:gradFill>
              <a:ln>
                <a:noFill/>
              </a:ln>
              <a:effectLst>
                <a:outerShdw blurRad="25400" dist="50800" dir="3000000" algn="tl" rotWithShape="0">
                  <a:schemeClr val="tx1">
                    <a:lumMod val="65000"/>
                    <a:lumOff val="35000"/>
                    <a:alpha val="41000"/>
                  </a:schemeClr>
                </a:outerShdw>
              </a:effectLst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58BAAF"/>
                  </a:gs>
                  <a:gs pos="100000">
                    <a:srgbClr val="87CDC6"/>
                  </a:gs>
                </a:gsLst>
                <a:lin ang="5400000" scaled="0"/>
              </a:gradFill>
              <a:ln>
                <a:noFill/>
              </a:ln>
              <a:effectLst>
                <a:outerShdw blurRad="25400" dist="50800" dir="3000000" algn="tl" rotWithShape="0">
                  <a:schemeClr val="tx1">
                    <a:lumMod val="65000"/>
                    <a:lumOff val="35000"/>
                    <a:alpha val="41000"/>
                  </a:schemeClr>
                </a:outerShdw>
              </a:effectLst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C3D125"/>
                  </a:gs>
                  <a:gs pos="100000">
                    <a:srgbClr val="D6DF49"/>
                  </a:gs>
                </a:gsLst>
                <a:lin ang="5400000" scaled="0"/>
              </a:gradFill>
              <a:ln>
                <a:noFill/>
              </a:ln>
              <a:effectLst>
                <a:outerShdw blurRad="25400" dist="50800" dir="3000000" algn="tl" rotWithShape="0">
                  <a:schemeClr val="tx1">
                    <a:lumMod val="65000"/>
                    <a:lumOff val="35000"/>
                    <a:alpha val="41000"/>
                  </a:scheme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Sheet1!$AT$21:$AT$24</c:f>
              <c:strCache>
                <c:ptCount val="4"/>
                <c:pt idx="0">
                  <c:v>Completed</c:v>
                </c:pt>
                <c:pt idx="1">
                  <c:v>In Progress</c:v>
                </c:pt>
                <c:pt idx="2">
                  <c:v>Pending</c:v>
                </c:pt>
                <c:pt idx="3">
                  <c:v>Cancelled</c:v>
                </c:pt>
              </c:strCache>
            </c:strRef>
          </c:cat>
          <c:val>
            <c:numRef>
              <c:f>Sheet1!$AU$21:$AU$24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2324561"/>
        <c:axId val="32241154"/>
      </c:barChart>
      <c:catAx>
        <c:axId val="17232456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32241154"/>
        <c:crosses val="autoZero"/>
        <c:auto val="1"/>
        <c:lblAlgn val="ctr"/>
        <c:lblOffset val="100"/>
        <c:noMultiLvlLbl val="0"/>
      </c:catAx>
      <c:valAx>
        <c:axId val="3224115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7232456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sz="1200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202565</xdr:colOff>
      <xdr:row>0</xdr:row>
      <xdr:rowOff>127000</xdr:rowOff>
    </xdr:from>
    <xdr:to>
      <xdr:col>40</xdr:col>
      <xdr:colOff>90805</xdr:colOff>
      <xdr:row>11</xdr:row>
      <xdr:rowOff>69215</xdr:rowOff>
    </xdr:to>
    <xdr:graphicFrame>
      <xdr:nvGraphicFramePr>
        <xdr:cNvPr id="5" name="图表 4"/>
        <xdr:cNvGraphicFramePr/>
      </xdr:nvGraphicFramePr>
      <xdr:xfrm>
        <a:off x="7106285" y="127000"/>
        <a:ext cx="6609080" cy="27362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8"/>
  <sheetViews>
    <sheetView showGridLines="0" tabSelected="1" zoomScale="50" zoomScaleNormal="50" workbookViewId="0">
      <selection activeCell="AT16" sqref="AT16"/>
    </sheetView>
  </sheetViews>
  <sheetFormatPr defaultColWidth="9.90740740740741" defaultRowHeight="13.8"/>
  <cols>
    <col min="1" max="2" width="3.5" style="1" customWidth="1"/>
    <col min="3" max="3" width="8.38888888888889" style="2" customWidth="1"/>
    <col min="4" max="5" width="10.3518518518519" style="1" customWidth="1"/>
    <col min="6" max="6" width="11.25" style="2" customWidth="1"/>
    <col min="7" max="7" width="13.1296296296296" style="2" customWidth="1"/>
    <col min="8" max="8" width="15.1759259259259" style="2" customWidth="1"/>
    <col min="9" max="9" width="10.5" style="2" customWidth="1"/>
    <col min="10" max="40" width="3.62962962962963" style="2" customWidth="1"/>
    <col min="41" max="41" width="9.90740740740741" style="1"/>
    <col min="42" max="43" width="9.90740740740741" style="1" hidden="1" customWidth="1"/>
    <col min="44" max="16381" width="9.90740740740741" style="1"/>
    <col min="16382" max="16384" width="9.90740740740741" style="3"/>
  </cols>
  <sheetData>
    <row r="1" ht="21" customHeight="1"/>
    <row r="2" ht="20" customHeight="1" spans="3:40">
      <c r="C2" s="4"/>
      <c r="D2" s="4"/>
      <c r="E2" s="5" t="s">
        <v>0</v>
      </c>
      <c r="F2" s="5"/>
      <c r="G2" s="5"/>
      <c r="H2" s="5"/>
      <c r="I2" s="5"/>
      <c r="J2" s="31"/>
      <c r="K2" s="31"/>
      <c r="L2" s="31"/>
      <c r="M2" s="31"/>
      <c r="N2" s="32"/>
      <c r="O2" s="32"/>
      <c r="P2" s="32"/>
      <c r="Q2" s="32"/>
      <c r="R2" s="32"/>
      <c r="S2" s="32"/>
      <c r="T2" s="32"/>
      <c r="U2" s="32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</row>
    <row r="3" ht="20" customHeight="1" spans="3:40">
      <c r="C3" s="4"/>
      <c r="D3" s="4"/>
      <c r="E3" s="5"/>
      <c r="F3" s="5"/>
      <c r="G3" s="5"/>
      <c r="H3" s="5"/>
      <c r="I3" s="5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4"/>
      <c r="AJ3" s="34"/>
      <c r="AK3" s="34"/>
      <c r="AL3" s="34"/>
      <c r="AM3" s="34"/>
      <c r="AN3" s="47"/>
    </row>
    <row r="4" s="1" customFormat="1" ht="20" customHeight="1" spans="1:42">
      <c r="A4" s="6"/>
      <c r="B4" s="6"/>
      <c r="C4" s="7"/>
      <c r="D4" s="7"/>
      <c r="E4" s="8" t="s">
        <v>1</v>
      </c>
      <c r="F4" s="8"/>
      <c r="G4" s="8"/>
      <c r="H4" s="8"/>
      <c r="I4" s="8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48"/>
      <c r="AO4" s="6"/>
      <c r="AP4" s="6"/>
    </row>
    <row r="5" s="1" customFormat="1" ht="5" customHeight="1" spans="1:42">
      <c r="A5" s="6"/>
      <c r="B5" s="6"/>
      <c r="C5" s="7"/>
      <c r="D5" s="7"/>
      <c r="E5" s="8"/>
      <c r="F5" s="8"/>
      <c r="G5" s="8"/>
      <c r="H5" s="8"/>
      <c r="I5" s="8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48"/>
      <c r="AO5" s="6"/>
      <c r="AP5" s="6"/>
    </row>
    <row r="6" s="1" customFormat="1" ht="30" customHeight="1" spans="1:42">
      <c r="A6" s="6"/>
      <c r="B6" s="6"/>
      <c r="C6" s="7"/>
      <c r="D6" s="9">
        <f>COUNTIF($I$15:$I$33,$D7)</f>
        <v>2</v>
      </c>
      <c r="E6" s="9"/>
      <c r="F6" s="9">
        <f>COUNTIF($I$15:$I$33,F$7)</f>
        <v>3</v>
      </c>
      <c r="G6" s="9"/>
      <c r="H6" s="9">
        <f>COUNTIF($I$15:$I$33,H$7)</f>
        <v>2</v>
      </c>
      <c r="I6" s="9"/>
      <c r="J6" s="35">
        <f>COUNTIF($I$15:$I$33,J$7)</f>
        <v>1</v>
      </c>
      <c r="K6" s="35"/>
      <c r="L6" s="35"/>
      <c r="M6" s="35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48"/>
      <c r="AO6" s="6"/>
      <c r="AP6" s="6"/>
    </row>
    <row r="7" s="1" customFormat="1" ht="22" customHeight="1" spans="1:42">
      <c r="A7" s="6"/>
      <c r="B7" s="6"/>
      <c r="C7" s="10"/>
      <c r="D7" s="11" t="s">
        <v>2</v>
      </c>
      <c r="E7" s="11"/>
      <c r="F7" s="11" t="s">
        <v>3</v>
      </c>
      <c r="G7" s="11"/>
      <c r="H7" s="11" t="s">
        <v>4</v>
      </c>
      <c r="I7" s="11"/>
      <c r="J7" s="36" t="s">
        <v>5</v>
      </c>
      <c r="K7" s="36"/>
      <c r="L7" s="36"/>
      <c r="M7" s="36"/>
      <c r="N7" s="37"/>
      <c r="O7" s="37"/>
      <c r="P7" s="37"/>
      <c r="Q7" s="37"/>
      <c r="R7" s="37"/>
      <c r="S7" s="37"/>
      <c r="T7" s="37"/>
      <c r="U7" s="37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6"/>
      <c r="AP7" s="6"/>
    </row>
    <row r="8" s="1" customFormat="1" ht="30" customHeight="1" spans="1:42">
      <c r="A8" s="6"/>
      <c r="B8" s="6"/>
      <c r="C8" s="10"/>
      <c r="D8" s="12">
        <f>COUNTIF($F$15:$F$33,E9)</f>
        <v>3</v>
      </c>
      <c r="E8" s="12"/>
      <c r="F8" s="13">
        <f>COUNTIF($F$15:$F$33,G9)</f>
        <v>3</v>
      </c>
      <c r="G8" s="13"/>
      <c r="H8" s="14">
        <f>COUNTIF($F$15:$F$33,I9)</f>
        <v>2</v>
      </c>
      <c r="I8" s="14"/>
      <c r="J8" s="31"/>
      <c r="K8" s="31"/>
      <c r="L8" s="31"/>
      <c r="M8" s="31"/>
      <c r="N8" s="37"/>
      <c r="O8" s="37"/>
      <c r="P8" s="37"/>
      <c r="Q8" s="37"/>
      <c r="R8" s="37"/>
      <c r="S8" s="37"/>
      <c r="T8" s="37"/>
      <c r="U8" s="37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6"/>
      <c r="AP8" s="6"/>
    </row>
    <row r="9" s="1" customFormat="1" ht="22" customHeight="1" spans="1:42">
      <c r="A9" s="6"/>
      <c r="B9" s="6"/>
      <c r="C9" s="10"/>
      <c r="D9" s="15" t="s">
        <v>6</v>
      </c>
      <c r="E9" s="16">
        <v>1</v>
      </c>
      <c r="F9" s="15" t="s">
        <v>7</v>
      </c>
      <c r="G9" s="16">
        <v>0</v>
      </c>
      <c r="H9" s="15" t="s">
        <v>8</v>
      </c>
      <c r="I9" s="16">
        <v>-1</v>
      </c>
      <c r="J9" s="31"/>
      <c r="K9" s="31"/>
      <c r="L9" s="31"/>
      <c r="M9" s="31"/>
      <c r="N9" s="37"/>
      <c r="O9" s="37"/>
      <c r="P9" s="37"/>
      <c r="Q9" s="37"/>
      <c r="R9" s="37"/>
      <c r="S9" s="37"/>
      <c r="T9" s="37"/>
      <c r="U9" s="3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6"/>
      <c r="AP9" s="6"/>
    </row>
    <row r="10" s="1" customFormat="1" ht="10" customHeight="1" spans="1:42">
      <c r="A10" s="6"/>
      <c r="B10" s="6"/>
      <c r="C10" s="10"/>
      <c r="D10" s="10"/>
      <c r="E10" s="10"/>
      <c r="F10" s="10"/>
      <c r="G10" s="10"/>
      <c r="H10" s="10"/>
      <c r="I10" s="10"/>
      <c r="J10" s="31"/>
      <c r="K10" s="31"/>
      <c r="L10" s="31"/>
      <c r="M10" s="31"/>
      <c r="N10" s="37"/>
      <c r="O10" s="37"/>
      <c r="P10" s="37"/>
      <c r="Q10" s="37"/>
      <c r="R10" s="37"/>
      <c r="S10" s="37"/>
      <c r="T10" s="37"/>
      <c r="U10" s="37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6"/>
      <c r="AP10" s="6"/>
    </row>
    <row r="11" s="1" customFormat="1" ht="20" customHeight="1" spans="1:42">
      <c r="A11" s="6"/>
      <c r="B11" s="6"/>
      <c r="C11" s="17">
        <v>2020</v>
      </c>
      <c r="D11" s="18" t="s">
        <v>9</v>
      </c>
      <c r="E11" s="18">
        <v>11</v>
      </c>
      <c r="F11" s="18" t="s">
        <v>10</v>
      </c>
      <c r="G11" s="19"/>
      <c r="H11" s="20"/>
      <c r="I11" s="18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6"/>
      <c r="AP11" s="6"/>
    </row>
    <row r="12" s="1" customFormat="1" ht="9" customHeight="1" spans="3:40">
      <c r="C12" s="21"/>
      <c r="D12" s="22"/>
      <c r="E12" s="22"/>
      <c r="F12" s="22"/>
      <c r="G12" s="23"/>
      <c r="H12" s="24"/>
      <c r="I12" s="22"/>
      <c r="J12" s="24">
        <f>DATE($C$11,$E$11,J14)</f>
        <v>44136</v>
      </c>
      <c r="K12" s="24">
        <f t="shared" ref="K12:AN12" si="0">DATE($C$11,$E$11,K14)</f>
        <v>44137</v>
      </c>
      <c r="L12" s="24">
        <f t="shared" si="0"/>
        <v>44138</v>
      </c>
      <c r="M12" s="24">
        <f t="shared" si="0"/>
        <v>44139</v>
      </c>
      <c r="N12" s="24">
        <f t="shared" si="0"/>
        <v>44140</v>
      </c>
      <c r="O12" s="24">
        <f t="shared" si="0"/>
        <v>44141</v>
      </c>
      <c r="P12" s="24">
        <f t="shared" si="0"/>
        <v>44142</v>
      </c>
      <c r="Q12" s="24">
        <f t="shared" si="0"/>
        <v>44143</v>
      </c>
      <c r="R12" s="24">
        <f t="shared" si="0"/>
        <v>44144</v>
      </c>
      <c r="S12" s="24">
        <f t="shared" si="0"/>
        <v>44145</v>
      </c>
      <c r="T12" s="24">
        <f t="shared" si="0"/>
        <v>44146</v>
      </c>
      <c r="U12" s="24">
        <f t="shared" si="0"/>
        <v>44147</v>
      </c>
      <c r="V12" s="24">
        <f t="shared" si="0"/>
        <v>44148</v>
      </c>
      <c r="W12" s="24">
        <f t="shared" si="0"/>
        <v>44149</v>
      </c>
      <c r="X12" s="24">
        <f t="shared" si="0"/>
        <v>44150</v>
      </c>
      <c r="Y12" s="24">
        <f t="shared" si="0"/>
        <v>44151</v>
      </c>
      <c r="Z12" s="24">
        <f t="shared" si="0"/>
        <v>44152</v>
      </c>
      <c r="AA12" s="24">
        <f t="shared" si="0"/>
        <v>44153</v>
      </c>
      <c r="AB12" s="24">
        <f t="shared" si="0"/>
        <v>44154</v>
      </c>
      <c r="AC12" s="24">
        <f t="shared" si="0"/>
        <v>44155</v>
      </c>
      <c r="AD12" s="24">
        <f t="shared" si="0"/>
        <v>44156</v>
      </c>
      <c r="AE12" s="24">
        <f t="shared" si="0"/>
        <v>44157</v>
      </c>
      <c r="AF12" s="24">
        <f t="shared" si="0"/>
        <v>44158</v>
      </c>
      <c r="AG12" s="24">
        <f t="shared" si="0"/>
        <v>44159</v>
      </c>
      <c r="AH12" s="24">
        <f t="shared" si="0"/>
        <v>44160</v>
      </c>
      <c r="AI12" s="24">
        <f t="shared" si="0"/>
        <v>44161</v>
      </c>
      <c r="AJ12" s="24">
        <f t="shared" si="0"/>
        <v>44162</v>
      </c>
      <c r="AK12" s="24">
        <f t="shared" si="0"/>
        <v>44163</v>
      </c>
      <c r="AL12" s="24">
        <f t="shared" si="0"/>
        <v>44164</v>
      </c>
      <c r="AM12" s="24">
        <f t="shared" si="0"/>
        <v>44165</v>
      </c>
      <c r="AN12" s="24">
        <f t="shared" si="0"/>
        <v>44166</v>
      </c>
    </row>
    <row r="13" s="1" customFormat="1" ht="15" customHeight="1" spans="1:43">
      <c r="A13" s="6"/>
      <c r="B13" s="6"/>
      <c r="C13" s="25" t="s">
        <v>11</v>
      </c>
      <c r="D13" s="25" t="s">
        <v>12</v>
      </c>
      <c r="E13" s="25"/>
      <c r="F13" s="25" t="s">
        <v>13</v>
      </c>
      <c r="G13" s="25" t="s">
        <v>14</v>
      </c>
      <c r="H13" s="25" t="s">
        <v>15</v>
      </c>
      <c r="I13" s="25" t="s">
        <v>16</v>
      </c>
      <c r="J13" s="25" t="str">
        <f>CHOOSE(WEEKDAY(DATE($C$11,$E$11,J14),1),"日","一","二","三","四","五","六")</f>
        <v>日</v>
      </c>
      <c r="K13" s="25" t="str">
        <f>CHOOSE(WEEKDAY(DATE($C$11,$E$11,K14),1),"日","一","二","三","四","五","六")</f>
        <v>一</v>
      </c>
      <c r="L13" s="25" t="str">
        <f>CHOOSE(WEEKDAY(DATE($C$11,$E$11,L14),1),"日","一","二","三","四","五","六")</f>
        <v>二</v>
      </c>
      <c r="M13" s="25" t="str">
        <f>CHOOSE(WEEKDAY(DATE($C$11,$E$11,M14),1),"日","一","二","三","四","五","六")</f>
        <v>三</v>
      </c>
      <c r="N13" s="25" t="str">
        <f>CHOOSE(WEEKDAY(DATE($C$11,$E$11,N14),1),"日","一","二","三","四","五","六")</f>
        <v>四</v>
      </c>
      <c r="O13" s="25" t="str">
        <f>CHOOSE(WEEKDAY(DATE($C$11,$E$11,O14),1),"日","一","二","三","四","五","六")</f>
        <v>五</v>
      </c>
      <c r="P13" s="25" t="str">
        <f>CHOOSE(WEEKDAY(DATE($C$11,$E$11,P14),1),"日","一","二","三","四","五","六")</f>
        <v>六</v>
      </c>
      <c r="Q13" s="25" t="str">
        <f>CHOOSE(WEEKDAY(DATE($C$11,$E$11,Q14),1),"日","一","二","三","四","五","六")</f>
        <v>日</v>
      </c>
      <c r="R13" s="25" t="str">
        <f>CHOOSE(WEEKDAY(DATE($C$11,$E$11,R14),1),"日","一","二","三","四","五","六")</f>
        <v>一</v>
      </c>
      <c r="S13" s="25" t="str">
        <f>CHOOSE(WEEKDAY(DATE($C$11,$E$11,S14),1),"日","一","二","三","四","五","六")</f>
        <v>二</v>
      </c>
      <c r="T13" s="25" t="str">
        <f>CHOOSE(WEEKDAY(DATE($C$11,$E$11,T14),1),"日","一","二","三","四","五","六")</f>
        <v>三</v>
      </c>
      <c r="U13" s="25" t="str">
        <f>CHOOSE(WEEKDAY(DATE($C$11,$E$11,U14),1),"日","一","二","三","四","五","六")</f>
        <v>四</v>
      </c>
      <c r="V13" s="25" t="str">
        <f>CHOOSE(WEEKDAY(DATE($C$11,$E$11,V14),1),"日","一","二","三","四","五","六")</f>
        <v>五</v>
      </c>
      <c r="W13" s="25" t="str">
        <f>CHOOSE(WEEKDAY(DATE($C$11,$E$11,W14),1),"日","一","二","三","四","五","六")</f>
        <v>六</v>
      </c>
      <c r="X13" s="25" t="str">
        <f>CHOOSE(WEEKDAY(DATE($C$11,$E$11,X14),1),"日","一","二","三","四","五","六")</f>
        <v>日</v>
      </c>
      <c r="Y13" s="25" t="str">
        <f>CHOOSE(WEEKDAY(DATE($C$11,$E$11,Y14),1),"日","一","二","三","四","五","六")</f>
        <v>一</v>
      </c>
      <c r="Z13" s="25" t="str">
        <f>CHOOSE(WEEKDAY(DATE($C$11,$E$11,Z14),1),"日","一","二","三","四","五","六")</f>
        <v>二</v>
      </c>
      <c r="AA13" s="25" t="str">
        <f>CHOOSE(WEEKDAY(DATE($C$11,$E$11,AA14),1),"日","一","二","三","四","五","六")</f>
        <v>三</v>
      </c>
      <c r="AB13" s="25" t="str">
        <f>CHOOSE(WEEKDAY(DATE($C$11,$E$11,AB14),1),"日","一","二","三","四","五","六")</f>
        <v>四</v>
      </c>
      <c r="AC13" s="25" t="str">
        <f>CHOOSE(WEEKDAY(DATE($C$11,$E$11,AC14),1),"日","一","二","三","四","五","六")</f>
        <v>五</v>
      </c>
      <c r="AD13" s="25" t="str">
        <f>CHOOSE(WEEKDAY(DATE($C$11,$E$11,AD14),1),"日","一","二","三","四","五","六")</f>
        <v>六</v>
      </c>
      <c r="AE13" s="25" t="str">
        <f>CHOOSE(WEEKDAY(DATE($C$11,$E$11,AE14),1),"日","一","二","三","四","五","六")</f>
        <v>日</v>
      </c>
      <c r="AF13" s="25" t="str">
        <f>CHOOSE(WEEKDAY(DATE($C$11,$E$11,AF14),1),"日","一","二","三","四","五","六")</f>
        <v>一</v>
      </c>
      <c r="AG13" s="25" t="str">
        <f>CHOOSE(WEEKDAY(DATE($C$11,$E$11,AG14),1),"日","一","二","三","四","五","六")</f>
        <v>二</v>
      </c>
      <c r="AH13" s="25" t="str">
        <f>CHOOSE(WEEKDAY(DATE($C$11,$E$11,AH14),1),"日","一","二","三","四","五","六")</f>
        <v>三</v>
      </c>
      <c r="AI13" s="25" t="str">
        <f>CHOOSE(WEEKDAY(DATE($C$11,$E$11,AI14),1),"日","一","二","三","四","五","六")</f>
        <v>四</v>
      </c>
      <c r="AJ13" s="25" t="str">
        <f>CHOOSE(WEEKDAY(DATE($C$11,$E$11,AJ14),1),"日","一","二","三","四","五","六")</f>
        <v>五</v>
      </c>
      <c r="AK13" s="25" t="str">
        <f>CHOOSE(WEEKDAY(DATE($C$11,$E$11,AK14),1),"日","一","二","三","四","五","六")</f>
        <v>六</v>
      </c>
      <c r="AL13" s="25" t="str">
        <f>CHOOSE(WEEKDAY(DATE($C$11,$E$11,AL14),1),"日","一","二","三","四","五","六")</f>
        <v>日</v>
      </c>
      <c r="AM13" s="25" t="str">
        <f>CHOOSE(WEEKDAY(DATE($C$11,$E$11,AM14),1),"日","一","二","三","四","五","六")</f>
        <v>一</v>
      </c>
      <c r="AN13" s="25" t="str">
        <f>CHOOSE(WEEKDAY(DATE($C$11,$E$11,AN14),1),"日","一","二","三","四","五","六")</f>
        <v>二</v>
      </c>
      <c r="AO13" s="6"/>
      <c r="AP13" s="6">
        <v>2018</v>
      </c>
      <c r="AQ13" s="1">
        <v>1</v>
      </c>
    </row>
    <row r="14" s="1" customFormat="1" ht="15" customHeight="1" spans="3:43">
      <c r="C14" s="25"/>
      <c r="D14" s="25"/>
      <c r="E14" s="25"/>
      <c r="F14" s="25"/>
      <c r="G14" s="25"/>
      <c r="H14" s="25"/>
      <c r="I14" s="25"/>
      <c r="J14" s="38">
        <v>1</v>
      </c>
      <c r="K14" s="38">
        <v>2</v>
      </c>
      <c r="L14" s="38">
        <v>3</v>
      </c>
      <c r="M14" s="38">
        <v>4</v>
      </c>
      <c r="N14" s="38">
        <v>5</v>
      </c>
      <c r="O14" s="38">
        <v>6</v>
      </c>
      <c r="P14" s="38">
        <v>7</v>
      </c>
      <c r="Q14" s="38">
        <v>8</v>
      </c>
      <c r="R14" s="38">
        <v>9</v>
      </c>
      <c r="S14" s="38">
        <v>10</v>
      </c>
      <c r="T14" s="38">
        <v>11</v>
      </c>
      <c r="U14" s="38">
        <v>12</v>
      </c>
      <c r="V14" s="38">
        <v>13</v>
      </c>
      <c r="W14" s="38">
        <v>14</v>
      </c>
      <c r="X14" s="38">
        <v>15</v>
      </c>
      <c r="Y14" s="38">
        <v>16</v>
      </c>
      <c r="Z14" s="38">
        <v>17</v>
      </c>
      <c r="AA14" s="38">
        <v>18</v>
      </c>
      <c r="AB14" s="38">
        <v>19</v>
      </c>
      <c r="AC14" s="38">
        <v>20</v>
      </c>
      <c r="AD14" s="38">
        <v>21</v>
      </c>
      <c r="AE14" s="38">
        <v>22</v>
      </c>
      <c r="AF14" s="38">
        <v>23</v>
      </c>
      <c r="AG14" s="38">
        <v>24</v>
      </c>
      <c r="AH14" s="38">
        <v>25</v>
      </c>
      <c r="AI14" s="38">
        <v>26</v>
      </c>
      <c r="AJ14" s="38">
        <v>27</v>
      </c>
      <c r="AK14" s="38">
        <v>28</v>
      </c>
      <c r="AL14" s="38">
        <v>29</v>
      </c>
      <c r="AM14" s="38">
        <v>30</v>
      </c>
      <c r="AN14" s="38">
        <v>31</v>
      </c>
      <c r="AO14" s="6"/>
      <c r="AP14" s="6">
        <v>2019</v>
      </c>
      <c r="AQ14" s="1">
        <v>2</v>
      </c>
    </row>
    <row r="15" s="1" customFormat="1" ht="25" customHeight="1" spans="1:43">
      <c r="A15" s="6"/>
      <c r="B15" s="6"/>
      <c r="C15" s="26">
        <f>IF($D15&lt;&gt;"",ROW()-ROW($C$14),"-")</f>
        <v>1</v>
      </c>
      <c r="D15" s="26" t="s">
        <v>17</v>
      </c>
      <c r="E15" s="26"/>
      <c r="F15" s="27">
        <v>1</v>
      </c>
      <c r="G15" s="28">
        <v>44136</v>
      </c>
      <c r="H15" s="28">
        <v>44155</v>
      </c>
      <c r="I15" s="39" t="s">
        <v>3</v>
      </c>
      <c r="J15" s="40"/>
      <c r="K15" s="41"/>
      <c r="L15" s="41"/>
      <c r="M15" s="41"/>
      <c r="N15" s="41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9"/>
      <c r="AO15" s="6"/>
      <c r="AP15" s="6">
        <v>2020</v>
      </c>
      <c r="AQ15" s="1">
        <v>3</v>
      </c>
    </row>
    <row r="16" s="1" customFormat="1" ht="25" customHeight="1" spans="1:43">
      <c r="A16" s="6"/>
      <c r="B16" s="6"/>
      <c r="C16" s="26">
        <f t="shared" ref="C16:C33" si="1">IF($D16&lt;&gt;"",ROW()-ROW($C$14),"-")</f>
        <v>2</v>
      </c>
      <c r="D16" s="26" t="s">
        <v>18</v>
      </c>
      <c r="E16" s="26"/>
      <c r="F16" s="27">
        <v>0</v>
      </c>
      <c r="G16" s="28">
        <v>44140</v>
      </c>
      <c r="H16" s="28">
        <v>44155</v>
      </c>
      <c r="I16" s="39" t="s">
        <v>3</v>
      </c>
      <c r="J16" s="43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50"/>
      <c r="AO16" s="6"/>
      <c r="AP16" s="6">
        <v>2021</v>
      </c>
      <c r="AQ16" s="1">
        <v>4</v>
      </c>
    </row>
    <row r="17" s="1" customFormat="1" ht="25" customHeight="1" spans="1:43">
      <c r="A17" s="6"/>
      <c r="B17" s="6"/>
      <c r="C17" s="26">
        <f t="shared" si="1"/>
        <v>3</v>
      </c>
      <c r="D17" s="26" t="s">
        <v>19</v>
      </c>
      <c r="E17" s="26"/>
      <c r="F17" s="27">
        <v>-1</v>
      </c>
      <c r="G17" s="28">
        <v>44143</v>
      </c>
      <c r="H17" s="28">
        <v>44150</v>
      </c>
      <c r="I17" s="39" t="s">
        <v>2</v>
      </c>
      <c r="J17" s="43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50"/>
      <c r="AO17" s="6"/>
      <c r="AP17" s="6">
        <v>2022</v>
      </c>
      <c r="AQ17" s="1">
        <v>5</v>
      </c>
    </row>
    <row r="18" s="1" customFormat="1" ht="25" customHeight="1" spans="1:43">
      <c r="A18" s="6"/>
      <c r="B18" s="6"/>
      <c r="C18" s="26">
        <f t="shared" si="1"/>
        <v>4</v>
      </c>
      <c r="D18" s="26" t="s">
        <v>20</v>
      </c>
      <c r="E18" s="26"/>
      <c r="F18" s="27">
        <v>0</v>
      </c>
      <c r="G18" s="28">
        <v>44148</v>
      </c>
      <c r="H18" s="28">
        <v>44160</v>
      </c>
      <c r="I18" s="39" t="s">
        <v>4</v>
      </c>
      <c r="J18" s="43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50"/>
      <c r="AO18" s="6"/>
      <c r="AP18" s="6">
        <v>2023</v>
      </c>
      <c r="AQ18" s="1">
        <v>6</v>
      </c>
    </row>
    <row r="19" s="1" customFormat="1" ht="25" customHeight="1" spans="1:43">
      <c r="A19" s="6"/>
      <c r="B19" s="6"/>
      <c r="C19" s="26">
        <f t="shared" si="1"/>
        <v>5</v>
      </c>
      <c r="D19" s="26" t="s">
        <v>21</v>
      </c>
      <c r="E19" s="26"/>
      <c r="F19" s="27">
        <v>1</v>
      </c>
      <c r="G19" s="28">
        <v>44154</v>
      </c>
      <c r="H19" s="28" t="s">
        <v>22</v>
      </c>
      <c r="I19" s="39" t="s">
        <v>3</v>
      </c>
      <c r="J19" s="43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50"/>
      <c r="AO19" s="6"/>
      <c r="AP19" s="6">
        <v>2024</v>
      </c>
      <c r="AQ19" s="1">
        <v>7</v>
      </c>
    </row>
    <row r="20" s="1" customFormat="1" ht="25" customHeight="1" spans="1:43">
      <c r="A20" s="6"/>
      <c r="B20" s="6"/>
      <c r="C20" s="26">
        <f t="shared" si="1"/>
        <v>6</v>
      </c>
      <c r="D20" s="26" t="s">
        <v>23</v>
      </c>
      <c r="E20" s="26"/>
      <c r="F20" s="27">
        <v>-1</v>
      </c>
      <c r="G20" s="28">
        <v>44153</v>
      </c>
      <c r="H20" s="28">
        <v>44160</v>
      </c>
      <c r="I20" s="39" t="s">
        <v>5</v>
      </c>
      <c r="J20" s="43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50"/>
      <c r="AO20" s="6"/>
      <c r="AP20" s="6">
        <v>2025</v>
      </c>
      <c r="AQ20" s="1">
        <v>8</v>
      </c>
    </row>
    <row r="21" s="1" customFormat="1" ht="25" customHeight="1" spans="1:47">
      <c r="A21" s="6"/>
      <c r="B21" s="6"/>
      <c r="C21" s="26">
        <f t="shared" si="1"/>
        <v>7</v>
      </c>
      <c r="D21" s="26" t="s">
        <v>24</v>
      </c>
      <c r="E21" s="26"/>
      <c r="F21" s="27">
        <v>0</v>
      </c>
      <c r="G21" s="28">
        <v>44148</v>
      </c>
      <c r="H21" s="28">
        <v>44160</v>
      </c>
      <c r="I21" s="39" t="s">
        <v>2</v>
      </c>
      <c r="J21" s="43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50"/>
      <c r="AO21" s="6"/>
      <c r="AP21" s="6">
        <v>2026</v>
      </c>
      <c r="AQ21" s="1">
        <v>9</v>
      </c>
      <c r="AT21" s="52" t="str">
        <f>D7</f>
        <v>Completed</v>
      </c>
      <c r="AU21" s="52">
        <f>D6</f>
        <v>2</v>
      </c>
    </row>
    <row r="22" s="1" customFormat="1" ht="25" customHeight="1" spans="1:47">
      <c r="A22" s="6"/>
      <c r="B22" s="6"/>
      <c r="C22" s="26">
        <f t="shared" si="1"/>
        <v>8</v>
      </c>
      <c r="D22" s="26" t="s">
        <v>25</v>
      </c>
      <c r="E22" s="26"/>
      <c r="F22" s="27">
        <v>1</v>
      </c>
      <c r="G22" s="28">
        <v>44154</v>
      </c>
      <c r="H22" s="28" t="s">
        <v>22</v>
      </c>
      <c r="I22" s="39" t="s">
        <v>4</v>
      </c>
      <c r="J22" s="43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50"/>
      <c r="AO22" s="6"/>
      <c r="AP22" s="6">
        <v>2027</v>
      </c>
      <c r="AQ22" s="1">
        <v>10</v>
      </c>
      <c r="AT22" s="52" t="str">
        <f>F7</f>
        <v>In Progress</v>
      </c>
      <c r="AU22" s="52">
        <f>F6</f>
        <v>3</v>
      </c>
    </row>
    <row r="23" s="1" customFormat="1" ht="25" customHeight="1" spans="1:47">
      <c r="A23" s="6"/>
      <c r="B23" s="6"/>
      <c r="C23" s="26" t="str">
        <f t="shared" si="1"/>
        <v>-</v>
      </c>
      <c r="D23" s="26"/>
      <c r="E23" s="26"/>
      <c r="F23" s="27"/>
      <c r="G23" s="28"/>
      <c r="H23" s="28"/>
      <c r="I23" s="39"/>
      <c r="J23" s="43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50"/>
      <c r="AO23" s="6"/>
      <c r="AP23" s="6">
        <v>2028</v>
      </c>
      <c r="AQ23" s="1">
        <v>11</v>
      </c>
      <c r="AT23" s="52" t="str">
        <f>H7</f>
        <v>Pending</v>
      </c>
      <c r="AU23" s="52">
        <f>H6</f>
        <v>2</v>
      </c>
    </row>
    <row r="24" s="1" customFormat="1" ht="25" customHeight="1" spans="1:47">
      <c r="A24" s="6"/>
      <c r="B24" s="6"/>
      <c r="C24" s="26" t="str">
        <f t="shared" si="1"/>
        <v>-</v>
      </c>
      <c r="D24" s="26"/>
      <c r="E24" s="26"/>
      <c r="F24" s="27"/>
      <c r="G24" s="28"/>
      <c r="H24" s="28"/>
      <c r="I24" s="39"/>
      <c r="J24" s="43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50"/>
      <c r="AO24" s="6"/>
      <c r="AP24" s="6">
        <v>2029</v>
      </c>
      <c r="AQ24" s="1">
        <v>12</v>
      </c>
      <c r="AT24" s="52" t="str">
        <f>J7</f>
        <v>Cancelled</v>
      </c>
      <c r="AU24" s="52">
        <f>J6</f>
        <v>1</v>
      </c>
    </row>
    <row r="25" s="1" customFormat="1" ht="25" customHeight="1" spans="1:42">
      <c r="A25" s="6"/>
      <c r="B25" s="6"/>
      <c r="C25" s="26" t="str">
        <f t="shared" si="1"/>
        <v>-</v>
      </c>
      <c r="D25" s="26"/>
      <c r="E25" s="26"/>
      <c r="F25" s="27"/>
      <c r="G25" s="28"/>
      <c r="H25" s="28"/>
      <c r="I25" s="39"/>
      <c r="J25" s="43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50"/>
      <c r="AO25" s="6"/>
      <c r="AP25" s="6"/>
    </row>
    <row r="26" s="1" customFormat="1" ht="25" customHeight="1" spans="1:42">
      <c r="A26" s="6"/>
      <c r="B26" s="6"/>
      <c r="C26" s="26" t="str">
        <f t="shared" si="1"/>
        <v>-</v>
      </c>
      <c r="D26" s="26"/>
      <c r="E26" s="26"/>
      <c r="F26" s="27"/>
      <c r="G26" s="28"/>
      <c r="H26" s="28"/>
      <c r="I26" s="39"/>
      <c r="J26" s="43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50"/>
      <c r="AO26" s="6"/>
      <c r="AP26" s="6"/>
    </row>
    <row r="27" s="1" customFormat="1" ht="25" customHeight="1" spans="1:42">
      <c r="A27" s="6"/>
      <c r="B27" s="6"/>
      <c r="C27" s="26" t="str">
        <f t="shared" si="1"/>
        <v>-</v>
      </c>
      <c r="D27" s="26"/>
      <c r="E27" s="26"/>
      <c r="F27" s="27"/>
      <c r="G27" s="28"/>
      <c r="H27" s="28"/>
      <c r="I27" s="39"/>
      <c r="J27" s="43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50"/>
      <c r="AO27" s="6"/>
      <c r="AP27" s="6"/>
    </row>
    <row r="28" s="1" customFormat="1" ht="25" customHeight="1" spans="1:42">
      <c r="A28" s="6"/>
      <c r="B28" s="6"/>
      <c r="C28" s="26" t="str">
        <f t="shared" si="1"/>
        <v>-</v>
      </c>
      <c r="D28" s="26"/>
      <c r="E28" s="26"/>
      <c r="F28" s="27"/>
      <c r="G28" s="28"/>
      <c r="H28" s="28"/>
      <c r="I28" s="39"/>
      <c r="J28" s="43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50"/>
      <c r="AO28" s="6"/>
      <c r="AP28" s="6"/>
    </row>
    <row r="29" s="1" customFormat="1" ht="25" customHeight="1" spans="3:42">
      <c r="C29" s="26" t="str">
        <f t="shared" si="1"/>
        <v>-</v>
      </c>
      <c r="D29" s="26"/>
      <c r="E29" s="26"/>
      <c r="F29" s="27"/>
      <c r="G29" s="28"/>
      <c r="H29" s="28"/>
      <c r="I29" s="39"/>
      <c r="J29" s="43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50"/>
      <c r="AO29" s="6"/>
      <c r="AP29" s="6"/>
    </row>
    <row r="30" s="1" customFormat="1" ht="25" customHeight="1" spans="3:42">
      <c r="C30" s="26" t="str">
        <f t="shared" si="1"/>
        <v>-</v>
      </c>
      <c r="D30" s="26"/>
      <c r="E30" s="26"/>
      <c r="F30" s="27"/>
      <c r="G30" s="28"/>
      <c r="H30" s="28"/>
      <c r="I30" s="39"/>
      <c r="J30" s="43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50"/>
      <c r="AO30" s="6"/>
      <c r="AP30" s="6"/>
    </row>
    <row r="31" s="1" customFormat="1" ht="25" customHeight="1" spans="3:42">
      <c r="C31" s="26" t="str">
        <f t="shared" si="1"/>
        <v>-</v>
      </c>
      <c r="D31" s="26"/>
      <c r="E31" s="26"/>
      <c r="F31" s="27"/>
      <c r="G31" s="28"/>
      <c r="H31" s="28"/>
      <c r="I31" s="39"/>
      <c r="J31" s="43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50"/>
      <c r="AO31" s="6"/>
      <c r="AP31" s="6"/>
    </row>
    <row r="32" s="1" customFormat="1" ht="25" customHeight="1" spans="3:42">
      <c r="C32" s="26" t="str">
        <f t="shared" si="1"/>
        <v>-</v>
      </c>
      <c r="D32" s="26"/>
      <c r="E32" s="26"/>
      <c r="F32" s="27"/>
      <c r="G32" s="28"/>
      <c r="H32" s="28"/>
      <c r="I32" s="39"/>
      <c r="J32" s="43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50"/>
      <c r="AO32" s="6"/>
      <c r="AP32" s="6"/>
    </row>
    <row r="33" s="1" customFormat="1" ht="25" customHeight="1" spans="3:42">
      <c r="C33" s="26" t="str">
        <f t="shared" si="1"/>
        <v>-</v>
      </c>
      <c r="D33" s="26"/>
      <c r="E33" s="26"/>
      <c r="F33" s="27"/>
      <c r="G33" s="28"/>
      <c r="H33" s="28"/>
      <c r="I33" s="39"/>
      <c r="J33" s="45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51"/>
      <c r="AO33" s="6"/>
      <c r="AP33" s="6"/>
    </row>
    <row r="35" spans="9:9">
      <c r="I35" s="30">
        <f>COUNTIF(I15:I33,#REF!)</f>
        <v>0</v>
      </c>
    </row>
    <row r="36" spans="6:9">
      <c r="F36" s="29" t="s">
        <v>26</v>
      </c>
      <c r="G36" s="30">
        <f>COUNTIF($F$15:$F$33,F36)</f>
        <v>0</v>
      </c>
      <c r="I36" s="30">
        <f>COUNTIF(I16:I34,#REF!)</f>
        <v>0</v>
      </c>
    </row>
    <row r="37" spans="6:9">
      <c r="F37" s="29" t="s">
        <v>27</v>
      </c>
      <c r="G37" s="30">
        <f>COUNTIF($F$15:$F$33,F37)</f>
        <v>0</v>
      </c>
      <c r="I37" s="30">
        <f>COUNTIF(I17:I35,#REF!)</f>
        <v>0</v>
      </c>
    </row>
    <row r="38" spans="6:7">
      <c r="F38" s="29" t="s">
        <v>28</v>
      </c>
      <c r="G38" s="30">
        <f>COUNTIF($F$15:$F$33,F38)</f>
        <v>0</v>
      </c>
    </row>
  </sheetData>
  <mergeCells count="43">
    <mergeCell ref="J3:N3"/>
    <mergeCell ref="O3:S3"/>
    <mergeCell ref="T3:X3"/>
    <mergeCell ref="Y3:AC3"/>
    <mergeCell ref="AD3:AH3"/>
    <mergeCell ref="AI3:AM3"/>
    <mergeCell ref="E4:I4"/>
    <mergeCell ref="J4:N4"/>
    <mergeCell ref="O4:S4"/>
    <mergeCell ref="T4:X4"/>
    <mergeCell ref="Y4:AC4"/>
    <mergeCell ref="AD4:AH4"/>
    <mergeCell ref="AI4:AM4"/>
    <mergeCell ref="J6:M6"/>
    <mergeCell ref="J7:M7"/>
    <mergeCell ref="D8:E8"/>
    <mergeCell ref="F8:G8"/>
    <mergeCell ref="H8:I8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C13:C14"/>
    <mergeCell ref="F13:F14"/>
    <mergeCell ref="G13:G14"/>
    <mergeCell ref="H13:H14"/>
    <mergeCell ref="I13:I14"/>
    <mergeCell ref="E2:I3"/>
    <mergeCell ref="D13:E14"/>
  </mergeCells>
  <conditionalFormatting sqref="F38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{e45f3e72-1a2a-4f0b-a4b8-6c604892e1c9}</x14:id>
        </ext>
      </extLst>
    </cfRule>
  </conditionalFormatting>
  <conditionalFormatting sqref="F15:F33">
    <cfRule type="iconSet" priority="8">
      <iconSet iconSet="3TrafficLights1" showValue="0">
        <cfvo type="percent" val="0"/>
        <cfvo type="num" val="-1" gte="0"/>
        <cfvo type="num" val="0" gte="0"/>
      </iconSet>
    </cfRule>
  </conditionalFormatting>
  <conditionalFormatting sqref="F36:F3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{12e9ebc7-725e-4c01-84e6-1c18e2594e8a}</x14:id>
        </ext>
      </extLst>
    </cfRule>
  </conditionalFormatting>
  <conditionalFormatting sqref="D6 F6 H6 J6:M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{ecccf59a-5b8e-457b-9402-8b1929c7a3d4}</x14:id>
        </ext>
      </extLst>
    </cfRule>
  </conditionalFormatting>
  <conditionalFormatting sqref="D8:E8 F8:G8 H8:I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{863baae4-fb17-4975-8c72-f958f059f821}</x14:id>
        </ext>
      </extLst>
    </cfRule>
  </conditionalFormatting>
  <conditionalFormatting sqref="E9 I9 G9">
    <cfRule type="iconSet" priority="3">
      <iconSet iconSet="3TrafficLights1" showValue="0">
        <cfvo type="percent" val="0"/>
        <cfvo type="percent" val="33"/>
        <cfvo type="percent" val="67"/>
      </iconSet>
    </cfRule>
  </conditionalFormatting>
  <conditionalFormatting sqref="C15:I33">
    <cfRule type="expression" dxfId="0" priority="5">
      <formula>$I15="Completed"</formula>
    </cfRule>
    <cfRule type="expression" dxfId="1" priority="6">
      <formula>$I15="Cancelled"</formula>
    </cfRule>
    <cfRule type="expression" dxfId="2" priority="9">
      <formula>MOD((ROW()-ROW($B$14)),2)=0</formula>
    </cfRule>
  </conditionalFormatting>
  <conditionalFormatting sqref="I15:AN33">
    <cfRule type="expression" dxfId="3" priority="24">
      <formula>$I15="Completed"</formula>
    </cfRule>
  </conditionalFormatting>
  <conditionalFormatting sqref="J15:AN33">
    <cfRule type="expression" dxfId="4" priority="4">
      <formula>DAY(TODAY())=J$14</formula>
    </cfRule>
    <cfRule type="expression" dxfId="5" priority="27">
      <formula>AND(J$12&gt;=$G15,J$12&lt;=$H15)</formula>
    </cfRule>
  </conditionalFormatting>
  <dataValidations count="5">
    <dataValidation type="list" allowBlank="1" showInputMessage="1" showErrorMessage="1" sqref="C11 C12">
      <formula1>$AP$13:$AP$24</formula1>
    </dataValidation>
    <dataValidation type="list" allowBlank="1" showInputMessage="1" showErrorMessage="1" sqref="E11 E12">
      <formula1>$AQ$13:$AQ$24</formula1>
    </dataValidation>
    <dataValidation type="list" allowBlank="1" showInputMessage="1" showErrorMessage="1" sqref="F15:F33">
      <formula1>"1,0,-1"</formula1>
    </dataValidation>
    <dataValidation type="list" allowBlank="1" showInputMessage="1" showErrorMessage="1" sqref="F38 F36:F37">
      <formula1>"★,★★★,★★★★★"</formula1>
    </dataValidation>
    <dataValidation type="list" allowBlank="1" showInputMessage="1" showErrorMessage="1" sqref="I15:I33">
      <formula1>"Completed,In Progress,Pending,Cancelled"</formula1>
    </dataValidation>
  </dataValidations>
  <pageMargins left="0.75" right="0.75" top="1" bottom="1" header="0.5" footer="0.5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f3e72-1a2a-4f0b-a4b8-6c604892e1c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F38</xm:sqref>
        </x14:conditionalFormatting>
        <x14:conditionalFormatting xmlns:xm="http://schemas.microsoft.com/office/excel/2006/main">
          <x14:cfRule type="dataBar" id="{12e9ebc7-725e-4c01-84e6-1c18e2594e8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F36:F37</xm:sqref>
        </x14:conditionalFormatting>
        <x14:conditionalFormatting xmlns:xm="http://schemas.microsoft.com/office/excel/2006/main">
          <x14:cfRule type="dataBar" id="{ecccf59a-5b8e-457b-9402-8b1929c7a3d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 F6 H6 J6:M6</xm:sqref>
        </x14:conditionalFormatting>
        <x14:conditionalFormatting xmlns:xm="http://schemas.microsoft.com/office/excel/2006/main">
          <x14:cfRule type="dataBar" id="{863baae4-fb17-4975-8c72-f958f059f82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D8:E8 F8:G8 H8:I8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2019-08-02T05:42:00Z</dcterms:created>
  <dcterms:modified xsi:type="dcterms:W3CDTF">2021-07-04T11:23:33Z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C15EBC8B3FCC4884A09897034C6AB546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v1.0_mb_CExCbjuZXLzcTyIolJeNJg==</vt:lpwstr>
  </property>
</Properties>
</file>