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10619 EXCEL\流程Gantt Chart\"/>
    </mc:Choice>
  </mc:AlternateContent>
  <xr:revisionPtr revIDLastSave="0" documentId="13_ncr:1_{D1B035D5-05B6-4C2B-8CD2-0A2A6C9C6EB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rojectPlan" sheetId="2" r:id="rId1"/>
    <sheet name="Sheet1" sheetId="1" r:id="rId2"/>
  </sheets>
  <definedNames>
    <definedName name="_xlnm.Print_Area" localSheetId="0">ProjectPlan!$A$1:$R$29</definedName>
    <definedName name="Start Time" localSheetId="0">OFFSET(ProjectPlan!$I$4:$I$11,0,2,13,1)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" i="2" l="1"/>
  <c r="I5" i="2"/>
  <c r="I6" i="2"/>
  <c r="I7" i="2"/>
  <c r="I8" i="2"/>
  <c r="I9" i="2"/>
  <c r="I10" i="2"/>
  <c r="I11" i="2"/>
  <c r="W4" i="2"/>
  <c r="Y18" i="2" l="1"/>
  <c r="X18" i="2"/>
  <c r="W18" i="2"/>
  <c r="V18" i="2"/>
  <c r="Y16" i="2"/>
  <c r="X16" i="2"/>
  <c r="W16" i="2"/>
  <c r="V16" i="2"/>
  <c r="Y14" i="2"/>
  <c r="X14" i="2"/>
  <c r="W14" i="2"/>
  <c r="V14" i="2"/>
  <c r="Y12" i="2"/>
  <c r="X12" i="2"/>
  <c r="W12" i="2"/>
  <c r="V12" i="2"/>
  <c r="O11" i="2"/>
  <c r="N11" i="2"/>
  <c r="Z18" i="2" s="1"/>
  <c r="J11" i="2"/>
  <c r="K11" i="2" s="1"/>
  <c r="AB19" i="2" s="1"/>
  <c r="AA19" i="2"/>
  <c r="H11" i="2"/>
  <c r="P11" i="2" s="1"/>
  <c r="Y10" i="2"/>
  <c r="X10" i="2"/>
  <c r="W10" i="2"/>
  <c r="V10" i="2"/>
  <c r="O10" i="2"/>
  <c r="N10" i="2"/>
  <c r="Z16" i="2" s="1"/>
  <c r="J10" i="2"/>
  <c r="K10" i="2" s="1"/>
  <c r="AB17" i="2" s="1"/>
  <c r="AA17" i="2"/>
  <c r="H10" i="2"/>
  <c r="P10" i="2" s="1"/>
  <c r="O9" i="2"/>
  <c r="N9" i="2"/>
  <c r="Z14" i="2" s="1"/>
  <c r="J9" i="2"/>
  <c r="AA15" i="2"/>
  <c r="H9" i="2"/>
  <c r="P9" i="2" s="1"/>
  <c r="Y8" i="2"/>
  <c r="X8" i="2"/>
  <c r="W8" i="2"/>
  <c r="V8" i="2"/>
  <c r="O8" i="2"/>
  <c r="N8" i="2"/>
  <c r="Z12" i="2" s="1"/>
  <c r="J8" i="2"/>
  <c r="AA13" i="2"/>
  <c r="H8" i="2"/>
  <c r="P8" i="2" s="1"/>
  <c r="O7" i="2"/>
  <c r="N7" i="2"/>
  <c r="Z10" i="2" s="1"/>
  <c r="J7" i="2"/>
  <c r="AA11" i="2"/>
  <c r="H7" i="2"/>
  <c r="P7" i="2" s="1"/>
  <c r="Y6" i="2"/>
  <c r="X6" i="2"/>
  <c r="W6" i="2"/>
  <c r="V6" i="2"/>
  <c r="O6" i="2"/>
  <c r="N6" i="2"/>
  <c r="Z8" i="2" s="1"/>
  <c r="J6" i="2"/>
  <c r="K6" i="2" s="1"/>
  <c r="AB9" i="2" s="1"/>
  <c r="AA9" i="2"/>
  <c r="H6" i="2"/>
  <c r="P6" i="2" s="1"/>
  <c r="O5" i="2"/>
  <c r="N5" i="2"/>
  <c r="Z6" i="2" s="1"/>
  <c r="J5" i="2"/>
  <c r="AA7" i="2"/>
  <c r="H5" i="2"/>
  <c r="P5" i="2" s="1"/>
  <c r="Y4" i="2"/>
  <c r="X4" i="2"/>
  <c r="V4" i="2"/>
  <c r="O4" i="2"/>
  <c r="N4" i="2"/>
  <c r="Z4" i="2" s="1"/>
  <c r="J4" i="2"/>
  <c r="AA5" i="2"/>
  <c r="H4" i="2"/>
  <c r="P4" i="2" s="1"/>
  <c r="K7" i="2" l="1"/>
  <c r="AB11" i="2" s="1"/>
  <c r="K9" i="2"/>
  <c r="AB15" i="2" s="1"/>
  <c r="K4" i="2"/>
  <c r="AB5" i="2" s="1"/>
  <c r="K8" i="2"/>
  <c r="AB13" i="2" s="1"/>
  <c r="K5" i="2"/>
  <c r="AB7" i="2" s="1"/>
</calcChain>
</file>

<file path=xl/sharedStrings.xml><?xml version="1.0" encoding="utf-8"?>
<sst xmlns="http://schemas.openxmlformats.org/spreadsheetml/2006/main" count="55" uniqueCount="43">
  <si>
    <t>XXXXXX有限公司Project执行PlanGantt Chart</t>
    <phoneticPr fontId="3" type="noConversion"/>
  </si>
  <si>
    <t>No.</t>
  </si>
  <si>
    <t>Project</t>
  </si>
  <si>
    <t>部门</t>
  </si>
  <si>
    <t>Owner</t>
  </si>
  <si>
    <t>Planned Start</t>
  </si>
  <si>
    <t>Duration</t>
  </si>
  <si>
    <t>PlanEnd Time</t>
  </si>
  <si>
    <t>Adjustment后Plan开始</t>
  </si>
  <si>
    <t>Adjustment后PlanDone</t>
  </si>
  <si>
    <t>AdjustmentDuration</t>
  </si>
  <si>
    <t>Actual开始</t>
  </si>
  <si>
    <t>ActualDone</t>
  </si>
  <si>
    <t>Actual Duration</t>
  </si>
  <si>
    <t>延迟开始</t>
  </si>
  <si>
    <t>延迟Done</t>
  </si>
  <si>
    <t>原因</t>
  </si>
  <si>
    <t>Plan</t>
  </si>
  <si>
    <t>Plan Duration</t>
  </si>
  <si>
    <t>Actual</t>
  </si>
  <si>
    <t>AdjustmentStart Time</t>
  </si>
  <si>
    <t>需求沟通</t>
  </si>
  <si>
    <t>Design部门</t>
  </si>
  <si>
    <t>章泽1</t>
  </si>
  <si>
    <t>Client原因</t>
  </si>
  <si>
    <t>Design预览</t>
  </si>
  <si>
    <t>销售部门</t>
  </si>
  <si>
    <t>章泽2</t>
  </si>
  <si>
    <t>-</t>
  </si>
  <si>
    <t>Contract约定</t>
  </si>
  <si>
    <t>章泽3</t>
  </si>
  <si>
    <t>制作模板</t>
  </si>
  <si>
    <t>章泽4</t>
  </si>
  <si>
    <t>测试Adjustment</t>
  </si>
  <si>
    <t>章泽5</t>
  </si>
  <si>
    <t>交货Acceptance</t>
  </si>
  <si>
    <t>章泽6</t>
  </si>
  <si>
    <t>资料存档</t>
  </si>
  <si>
    <t>行政部门</t>
  </si>
  <si>
    <t>章泽7</t>
  </si>
  <si>
    <t>分配收益</t>
  </si>
  <si>
    <t>财务部门</t>
  </si>
  <si>
    <t>章泽8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</si>
</sst>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yy/m/d;@"/>
    <numFmt numFmtId="177" formatCode="General&quot;天&quot;"/>
    <numFmt numFmtId="178" formatCode="0_);[Red]\(0\)"/>
    <numFmt numFmtId="179" formatCode="yyyy/m/d;@"/>
  </numFmts>
  <fonts count="11" x14ac:knownFonts="1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sz val="11"/>
      <color theme="1"/>
      <name val="字魂36号-正文宋楷"/>
      <family val="3"/>
      <charset val="134"/>
    </font>
    <font>
      <sz val="8"/>
      <color theme="1"/>
      <name val="字魂36号-正文宋楷"/>
      <family val="3"/>
      <charset val="134"/>
    </font>
    <font>
      <sz val="11"/>
      <color theme="0"/>
      <name val="字魂36号-正文宋楷"/>
      <family val="3"/>
      <charset val="134"/>
    </font>
    <font>
      <b/>
      <sz val="10"/>
      <color theme="0"/>
      <name val="字魂36号-正文宋楷"/>
      <family val="3"/>
      <charset val="134"/>
    </font>
    <font>
      <sz val="10"/>
      <color theme="2" tint="-0.749992370372631"/>
      <name val="字魂36号-正文宋楷"/>
      <family val="3"/>
      <charset val="134"/>
    </font>
    <font>
      <b/>
      <sz val="16"/>
      <color theme="1"/>
      <name val="字魂36号-正文宋楷"/>
      <family val="3"/>
      <charset val="134"/>
    </font>
    <font>
      <u/>
      <sz val="11"/>
      <color theme="1"/>
      <name val="字魂36号-正文宋楷"/>
      <family val="3"/>
      <charset val="134"/>
    </font>
  </fonts>
  <fills count="5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8" tint="0.40000610370189521"/>
        </stop>
      </gradient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hair">
        <color theme="8" tint="0.39997558519241921"/>
      </left>
      <right style="hair">
        <color theme="8" tint="0.39997558519241921"/>
      </right>
      <top style="hair">
        <color theme="8" tint="0.39997558519241921"/>
      </top>
      <bottom style="hair">
        <color theme="8" tint="0.39997558519241921"/>
      </bottom>
      <diagonal/>
    </border>
    <border>
      <left style="medium">
        <color theme="8" tint="0.39997558519241921"/>
      </left>
      <right style="hair">
        <color theme="8" tint="0.39997558519241921"/>
      </right>
      <top style="medium">
        <color theme="8" tint="0.39997558519241921"/>
      </top>
      <bottom style="hair">
        <color theme="8" tint="0.39997558519241921"/>
      </bottom>
      <diagonal/>
    </border>
    <border>
      <left style="hair">
        <color theme="8" tint="0.39997558519241921"/>
      </left>
      <right style="hair">
        <color theme="8" tint="0.39997558519241921"/>
      </right>
      <top style="medium">
        <color theme="8" tint="0.39997558519241921"/>
      </top>
      <bottom style="hair">
        <color theme="8" tint="0.39997558519241921"/>
      </bottom>
      <diagonal/>
    </border>
    <border>
      <left style="hair">
        <color theme="8" tint="0.39997558519241921"/>
      </left>
      <right style="medium">
        <color theme="8" tint="0.39997558519241921"/>
      </right>
      <top style="medium">
        <color theme="8" tint="0.39997558519241921"/>
      </top>
      <bottom style="hair">
        <color theme="8" tint="0.39997558519241921"/>
      </bottom>
      <diagonal/>
    </border>
    <border>
      <left style="medium">
        <color theme="8" tint="0.39997558519241921"/>
      </left>
      <right style="hair">
        <color theme="8" tint="0.39997558519241921"/>
      </right>
      <top style="hair">
        <color theme="8" tint="0.39997558519241921"/>
      </top>
      <bottom style="hair">
        <color theme="8" tint="0.39997558519241921"/>
      </bottom>
      <diagonal/>
    </border>
    <border>
      <left style="hair">
        <color theme="8" tint="0.39997558519241921"/>
      </left>
      <right style="medium">
        <color theme="8" tint="0.39997558519241921"/>
      </right>
      <top style="hair">
        <color theme="8" tint="0.39997558519241921"/>
      </top>
      <bottom style="hair">
        <color theme="8" tint="0.39997558519241921"/>
      </bottom>
      <diagonal/>
    </border>
    <border>
      <left style="medium">
        <color theme="8" tint="0.39997558519241921"/>
      </left>
      <right style="hair">
        <color theme="8" tint="0.39997558519241921"/>
      </right>
      <top style="hair">
        <color theme="8" tint="0.39997558519241921"/>
      </top>
      <bottom style="medium">
        <color theme="8" tint="0.39997558519241921"/>
      </bottom>
      <diagonal/>
    </border>
    <border>
      <left style="hair">
        <color theme="8" tint="0.39997558519241921"/>
      </left>
      <right style="hair">
        <color theme="8" tint="0.39997558519241921"/>
      </right>
      <top style="hair">
        <color theme="8" tint="0.39997558519241921"/>
      </top>
      <bottom style="medium">
        <color theme="8" tint="0.39997558519241921"/>
      </bottom>
      <diagonal/>
    </border>
    <border>
      <left style="hair">
        <color theme="8" tint="0.39997558519241921"/>
      </left>
      <right style="medium">
        <color theme="8" tint="0.39997558519241921"/>
      </right>
      <top style="hair">
        <color theme="8" tint="0.39997558519241921"/>
      </top>
      <bottom style="medium">
        <color theme="8" tint="0.39997558519241921"/>
      </bottom>
      <diagonal/>
    </border>
  </borders>
  <cellStyleXfs count="3">
    <xf numFmtId="0" fontId="0" fillId="0" borderId="0"/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43">
    <xf numFmtId="0" fontId="0" fillId="0" borderId="0" xfId="0"/>
    <xf numFmtId="0" fontId="2" fillId="0" borderId="0" xfId="1" applyFont="1">
      <alignment vertical="center"/>
    </xf>
    <xf numFmtId="0" fontId="2" fillId="0" borderId="0" xfId="1" applyFont="1" applyAlignment="1">
      <alignment vertical="center" wrapText="1"/>
    </xf>
    <xf numFmtId="14" fontId="2" fillId="0" borderId="0" xfId="1" applyNumberFormat="1" applyFont="1">
      <alignment vertical="center"/>
    </xf>
    <xf numFmtId="178" fontId="2" fillId="0" borderId="0" xfId="1" applyNumberFormat="1" applyFont="1">
      <alignment vertical="center"/>
    </xf>
    <xf numFmtId="0" fontId="4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179" fontId="5" fillId="0" borderId="0" xfId="2" applyNumberFormat="1" applyFont="1" applyBorder="1" applyAlignment="1">
      <alignment horizontal="center" vertical="center"/>
    </xf>
    <xf numFmtId="14" fontId="4" fillId="0" borderId="0" xfId="1" applyNumberFormat="1" applyFont="1" applyAlignment="1">
      <alignment horizontal="center" vertical="center"/>
    </xf>
    <xf numFmtId="178" fontId="4" fillId="0" borderId="0" xfId="1" applyNumberFormat="1" applyFont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14" fontId="4" fillId="4" borderId="1" xfId="1" applyNumberFormat="1" applyFont="1" applyFill="1" applyBorder="1" applyAlignment="1">
      <alignment horizontal="center" vertical="center"/>
    </xf>
    <xf numFmtId="178" fontId="4" fillId="4" borderId="1" xfId="1" applyNumberFormat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14" fontId="4" fillId="0" borderId="1" xfId="1" applyNumberFormat="1" applyFont="1" applyBorder="1" applyAlignment="1">
      <alignment horizontal="center" vertical="center"/>
    </xf>
    <xf numFmtId="178" fontId="4" fillId="0" borderId="1" xfId="1" applyNumberFormat="1" applyFont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/>
    </xf>
    <xf numFmtId="0" fontId="4" fillId="4" borderId="6" xfId="1" applyFont="1" applyFill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178" fontId="4" fillId="0" borderId="6" xfId="1" applyNumberFormat="1" applyFont="1" applyBorder="1" applyAlignment="1">
      <alignment horizontal="center" vertical="center"/>
    </xf>
    <xf numFmtId="178" fontId="4" fillId="4" borderId="6" xfId="1" applyNumberFormat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4" fontId="4" fillId="0" borderId="8" xfId="1" applyNumberFormat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178" fontId="4" fillId="0" borderId="8" xfId="1" applyNumberFormat="1" applyFont="1" applyBorder="1" applyAlignment="1">
      <alignment horizontal="center" vertical="center"/>
    </xf>
    <xf numFmtId="178" fontId="4" fillId="0" borderId="9" xfId="1" applyNumberFormat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4" fillId="2" borderId="0" xfId="1" applyFont="1" applyFill="1" applyBorder="1">
      <alignment vertical="center"/>
    </xf>
    <xf numFmtId="0" fontId="4" fillId="0" borderId="0" xfId="1" applyFont="1" applyBorder="1" applyAlignment="1">
      <alignment horizontal="center" vertical="center" wrapText="1"/>
    </xf>
    <xf numFmtId="0" fontId="7" fillId="3" borderId="0" xfId="1" applyFont="1" applyFill="1" applyBorder="1" applyAlignment="1">
      <alignment horizontal="center" vertical="center" wrapText="1"/>
    </xf>
    <xf numFmtId="0" fontId="7" fillId="3" borderId="0" xfId="1" applyFont="1" applyFill="1" applyBorder="1" applyAlignment="1" applyProtection="1">
      <alignment horizontal="center" vertical="center" wrapText="1"/>
      <protection locked="0"/>
    </xf>
    <xf numFmtId="0" fontId="8" fillId="4" borderId="0" xfId="1" applyFont="1" applyFill="1" applyBorder="1" applyAlignment="1">
      <alignment horizontal="center" vertical="center"/>
    </xf>
    <xf numFmtId="176" fontId="8" fillId="4" borderId="0" xfId="1" applyNumberFormat="1" applyFont="1" applyFill="1" applyBorder="1" applyAlignment="1">
      <alignment horizontal="center" vertical="center"/>
    </xf>
    <xf numFmtId="177" fontId="8" fillId="4" borderId="0" xfId="1" applyNumberFormat="1" applyFont="1" applyFill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6" fontId="8" fillId="0" borderId="0" xfId="1" applyNumberFormat="1" applyFont="1" applyBorder="1" applyAlignment="1">
      <alignment horizontal="center" vertical="center"/>
    </xf>
    <xf numFmtId="177" fontId="8" fillId="0" borderId="0" xfId="1" applyNumberFormat="1" applyFont="1" applyBorder="1" applyAlignment="1">
      <alignment horizontal="center" vertical="center"/>
    </xf>
  </cellXfs>
  <cellStyles count="3">
    <cellStyle name="常规" xfId="0" builtinId="0"/>
    <cellStyle name="常规 2" xfId="1" xr:uid="{18517402-74CE-43D9-AA62-B7DF1CFE7507}"/>
    <cellStyle name="千位分隔 2" xfId="2" xr:uid="{4E336C78-7D81-49BC-84FA-6D82CFEA0D5F}"/>
  </cellStyles>
  <dxfs count="28">
    <dxf>
      <font>
        <strike val="0"/>
        <outline val="0"/>
        <shadow val="0"/>
        <u val="none"/>
        <vertAlign val="baseline"/>
        <sz val="10"/>
        <color theme="2" tint="-0.749992370372631"/>
        <name val="字魂36号-正文宋楷"/>
        <charset val="134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2" tint="-0.749992370372631"/>
        <name val="字魂36号-正文宋楷"/>
        <charset val="134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2" tint="-0.749992370372631"/>
        <name val="字魂36号-正文宋楷"/>
        <charset val="134"/>
        <scheme val="none"/>
      </font>
      <numFmt numFmtId="177" formatCode="General&quot;天&quot;"/>
      <alignment horizontal="center" vertical="center" textRotation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2" tint="-0.749992370372631"/>
        <name val="字魂36号-正文宋楷"/>
        <charset val="134"/>
        <scheme val="none"/>
      </font>
      <numFmt numFmtId="177" formatCode="General&quot;天&quot;"/>
      <alignment horizontal="center" vertical="center" textRotation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2" tint="-0.749992370372631"/>
        <name val="字魂36号-正文宋楷"/>
        <charset val="134"/>
        <scheme val="none"/>
      </font>
      <numFmt numFmtId="177" formatCode="General&quot;天&quot;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2" tint="-0.749992370372631"/>
        <name val="字魂36号-正文宋楷"/>
        <charset val="134"/>
        <scheme val="none"/>
      </font>
      <numFmt numFmtId="176" formatCode="yy/m/d;@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2" tint="-0.749992370372631"/>
        <name val="字魂36号-正文宋楷"/>
        <charset val="134"/>
        <scheme val="none"/>
      </font>
      <numFmt numFmtId="176" formatCode="yy/m/d;@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2" tint="-0.749992370372631"/>
        <name val="字魂36号-正文宋楷"/>
        <charset val="134"/>
        <scheme val="none"/>
      </font>
      <numFmt numFmtId="177" formatCode="General&quot;天&quot;"/>
      <alignment horizontal="center" vertical="center" textRotation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2" tint="-0.749992370372631"/>
        <name val="字魂36号-正文宋楷"/>
        <charset val="134"/>
        <scheme val="none"/>
      </font>
      <numFmt numFmtId="176" formatCode="yy/m/d;@"/>
      <alignment horizontal="center" vertical="center" textRotation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2" tint="-0.749992370372631"/>
        <name val="字魂36号-正文宋楷"/>
        <charset val="134"/>
        <scheme val="none"/>
      </font>
      <numFmt numFmtId="176" formatCode="yy/m/d;@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2" tint="-0.749992370372631"/>
        <name val="字魂36号-正文宋楷"/>
        <charset val="134"/>
        <scheme val="none"/>
      </font>
      <numFmt numFmtId="176" formatCode="yy/m/d;@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2" tint="-0.749992370372631"/>
        <name val="字魂36号-正文宋楷"/>
        <charset val="134"/>
        <scheme val="none"/>
      </font>
      <numFmt numFmtId="177" formatCode="General&quot;天&quot;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2" tint="-0.749992370372631"/>
        <name val="字魂36号-正文宋楷"/>
        <charset val="134"/>
        <scheme val="none"/>
      </font>
      <numFmt numFmtId="176" formatCode="yy/m/d;@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2" tint="-0.749992370372631"/>
        <name val="字魂36号-正文宋楷"/>
        <charset val="134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2" tint="-0.749992370372631"/>
        <name val="字魂36号-正文宋楷"/>
        <charset val="134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2" tint="-0.749992370372631"/>
        <name val="字魂36号-正文宋楷"/>
        <charset val="134"/>
        <scheme val="none"/>
      </font>
      <alignment horizontal="center" vertical="center" textRotation="0" indent="0" justifyLastLine="0" shrinkToFit="0" readingOrder="0"/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ont>
        <strike val="0"/>
        <outline val="0"/>
        <shadow val="0"/>
        <u val="none"/>
        <vertAlign val="baseline"/>
        <sz val="10"/>
        <color theme="2" tint="-0.749992370372631"/>
        <name val="字魂36号-正文宋楷"/>
        <charset val="134"/>
        <scheme val="none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0"/>
        <name val="字魂36号-正文宋楷"/>
        <charset val="134"/>
        <scheme val="none"/>
      </font>
      <fill>
        <patternFill patternType="solid">
          <fgColor indexed="64"/>
          <bgColor theme="8" tint="0.3999755851924192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2" tint="-0.749992370372631"/>
        <name val="字魂36号-正文宋楷"/>
        <charset val="134"/>
        <scheme val="none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0"/>
        <name val="字魂36号-正文宋楷"/>
        <charset val="134"/>
        <scheme val="none"/>
      </font>
      <fill>
        <patternFill patternType="solid">
          <fgColor indexed="64"/>
          <bgColor theme="8" tint="0.39997558519241921"/>
        </patternFill>
      </fill>
      <alignment horizontal="center" vertical="center" textRotation="0" indent="0" justifyLastLine="0" shrinkToFit="0" readingOrder="0"/>
      <border diagonalUp="0" diagonalDown="0" outline="0">
        <left style="hair">
          <color theme="9" tint="-0.24994659260841701"/>
        </left>
        <right style="hair">
          <color theme="9" tint="-0.2499465926084170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1"/>
          <c:order val="0"/>
          <c:tx>
            <c:strRef>
              <c:f>ProjectPlan!$X$3</c:f>
              <c:strCache>
                <c:ptCount val="1"/>
                <c:pt idx="0">
                  <c:v>Plan Duration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ProjectPlan!$V$4:$V$19</c:f>
              <c:strCache>
                <c:ptCount val="15"/>
                <c:pt idx="0">
                  <c:v>需求沟通</c:v>
                </c:pt>
                <c:pt idx="2">
                  <c:v>Design预览</c:v>
                </c:pt>
                <c:pt idx="4">
                  <c:v>Contract约定</c:v>
                </c:pt>
                <c:pt idx="6">
                  <c:v>制作模板</c:v>
                </c:pt>
                <c:pt idx="8">
                  <c:v>测试Adjustment</c:v>
                </c:pt>
                <c:pt idx="10">
                  <c:v>交货Acceptance</c:v>
                </c:pt>
                <c:pt idx="12">
                  <c:v>资料存档</c:v>
                </c:pt>
                <c:pt idx="14">
                  <c:v>分配收益</c:v>
                </c:pt>
              </c:strCache>
            </c:strRef>
          </c:cat>
          <c:val>
            <c:numRef>
              <c:f>ProjectPlan!$X$4:$X$19</c:f>
              <c:numCache>
                <c:formatCode>General</c:formatCode>
                <c:ptCount val="16"/>
                <c:pt idx="0">
                  <c:v>28</c:v>
                </c:pt>
                <c:pt idx="2">
                  <c:v>9</c:v>
                </c:pt>
                <c:pt idx="4">
                  <c:v>10</c:v>
                </c:pt>
                <c:pt idx="6">
                  <c:v>11</c:v>
                </c:pt>
                <c:pt idx="8">
                  <c:v>12</c:v>
                </c:pt>
                <c:pt idx="10">
                  <c:v>13</c:v>
                </c:pt>
                <c:pt idx="12">
                  <c:v>14</c:v>
                </c:pt>
                <c:pt idx="14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1E-44C1-82FE-0F3C420CE583}"/>
            </c:ext>
          </c:extLst>
        </c:ser>
        <c:ser>
          <c:idx val="4"/>
          <c:order val="3"/>
          <c:tx>
            <c:strRef>
              <c:f>ProjectPlan!$AA$3</c:f>
              <c:strCache>
                <c:ptCount val="1"/>
                <c:pt idx="0">
                  <c:v>AdjustmentStart Time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invertIfNegative val="0"/>
          <c:cat>
            <c:strRef>
              <c:f>ProjectPlan!$V$4:$V$19</c:f>
              <c:strCache>
                <c:ptCount val="15"/>
                <c:pt idx="0">
                  <c:v>需求沟通</c:v>
                </c:pt>
                <c:pt idx="2">
                  <c:v>Design预览</c:v>
                </c:pt>
                <c:pt idx="4">
                  <c:v>Contract约定</c:v>
                </c:pt>
                <c:pt idx="6">
                  <c:v>制作模板</c:v>
                </c:pt>
                <c:pt idx="8">
                  <c:v>测试Adjustment</c:v>
                </c:pt>
                <c:pt idx="10">
                  <c:v>交货Acceptance</c:v>
                </c:pt>
                <c:pt idx="12">
                  <c:v>资料存档</c:v>
                </c:pt>
                <c:pt idx="14">
                  <c:v>分配收益</c:v>
                </c:pt>
              </c:strCache>
            </c:strRef>
          </c:cat>
          <c:val>
            <c:numRef>
              <c:f>ProjectPlan!$AA$4:$AA$19</c:f>
              <c:numCache>
                <c:formatCode>m/d/yyyy</c:formatCode>
                <c:ptCount val="16"/>
                <c:pt idx="1">
                  <c:v>44563</c:v>
                </c:pt>
                <c:pt idx="3">
                  <c:v>44566</c:v>
                </c:pt>
                <c:pt idx="5">
                  <c:v>44567</c:v>
                </c:pt>
                <c:pt idx="7">
                  <c:v>44568</c:v>
                </c:pt>
                <c:pt idx="9">
                  <c:v>44569</c:v>
                </c:pt>
                <c:pt idx="11">
                  <c:v>44570</c:v>
                </c:pt>
                <c:pt idx="13">
                  <c:v>44571</c:v>
                </c:pt>
                <c:pt idx="15">
                  <c:v>44572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A1E-44C1-82FE-0F3C420CE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7"/>
        <c:overlap val="100"/>
        <c:axId val="486493608"/>
        <c:axId val="486492624"/>
      </c:barChart>
      <c:barChart>
        <c:barDir val="bar"/>
        <c:grouping val="stacked"/>
        <c:varyColors val="0"/>
        <c:ser>
          <c:idx val="2"/>
          <c:order val="1"/>
          <c:tx>
            <c:strRef>
              <c:f>ProjectPlan!$Y$3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ProjectPlan!$V$4:$V$19</c:f>
              <c:strCache>
                <c:ptCount val="15"/>
                <c:pt idx="0">
                  <c:v>需求沟通</c:v>
                </c:pt>
                <c:pt idx="2">
                  <c:v>Design预览</c:v>
                </c:pt>
                <c:pt idx="4">
                  <c:v>Contract约定</c:v>
                </c:pt>
                <c:pt idx="6">
                  <c:v>制作模板</c:v>
                </c:pt>
                <c:pt idx="8">
                  <c:v>测试Adjustment</c:v>
                </c:pt>
                <c:pt idx="10">
                  <c:v>交货Acceptance</c:v>
                </c:pt>
                <c:pt idx="12">
                  <c:v>资料存档</c:v>
                </c:pt>
                <c:pt idx="14">
                  <c:v>分配收益</c:v>
                </c:pt>
              </c:strCache>
            </c:strRef>
          </c:cat>
          <c:val>
            <c:numRef>
              <c:f>ProjectPlan!$Y$4:$Y$19</c:f>
              <c:numCache>
                <c:formatCode>General</c:formatCode>
                <c:ptCount val="16"/>
                <c:pt idx="0" formatCode="m/d/yyyy">
                  <c:v>44563</c:v>
                </c:pt>
                <c:pt idx="2" formatCode="m/d/yyyy">
                  <c:v>44566</c:v>
                </c:pt>
                <c:pt idx="4" formatCode="m/d/yyyy">
                  <c:v>44567</c:v>
                </c:pt>
                <c:pt idx="6" formatCode="m/d/yyyy">
                  <c:v>44568</c:v>
                </c:pt>
                <c:pt idx="8" formatCode="m/d/yyyy">
                  <c:v>44569</c:v>
                </c:pt>
                <c:pt idx="10" formatCode="m/d/yyyy">
                  <c:v>44570</c:v>
                </c:pt>
                <c:pt idx="12" formatCode="m/d/yyyy">
                  <c:v>44571</c:v>
                </c:pt>
                <c:pt idx="14" formatCode="m/d/yyyy">
                  <c:v>44572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1E-44C1-82FE-0F3C420CE583}"/>
            </c:ext>
          </c:extLst>
        </c:ser>
        <c:ser>
          <c:idx val="3"/>
          <c:order val="2"/>
          <c:tx>
            <c:strRef>
              <c:f>ProjectPlan!$Z$3</c:f>
              <c:strCache>
                <c:ptCount val="1"/>
                <c:pt idx="0">
                  <c:v>Actual Duration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  <a:alpha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ProjectPlan!$V$4:$V$19</c:f>
              <c:strCache>
                <c:ptCount val="15"/>
                <c:pt idx="0">
                  <c:v>需求沟通</c:v>
                </c:pt>
                <c:pt idx="2">
                  <c:v>Design预览</c:v>
                </c:pt>
                <c:pt idx="4">
                  <c:v>Contract约定</c:v>
                </c:pt>
                <c:pt idx="6">
                  <c:v>制作模板</c:v>
                </c:pt>
                <c:pt idx="8">
                  <c:v>测试Adjustment</c:v>
                </c:pt>
                <c:pt idx="10">
                  <c:v>交货Acceptance</c:v>
                </c:pt>
                <c:pt idx="12">
                  <c:v>资料存档</c:v>
                </c:pt>
                <c:pt idx="14">
                  <c:v>分配收益</c:v>
                </c:pt>
              </c:strCache>
            </c:strRef>
          </c:cat>
          <c:val>
            <c:numRef>
              <c:f>ProjectPlan!$Z$4:$Z$19</c:f>
              <c:numCache>
                <c:formatCode>0_);[Red]\(0\)</c:formatCode>
                <c:ptCount val="16"/>
                <c:pt idx="0">
                  <c:v>16</c:v>
                </c:pt>
                <c:pt idx="2">
                  <c:v>3</c:v>
                </c:pt>
                <c:pt idx="4">
                  <c:v>3</c:v>
                </c:pt>
                <c:pt idx="6">
                  <c:v>3</c:v>
                </c:pt>
                <c:pt idx="8">
                  <c:v>3</c:v>
                </c:pt>
                <c:pt idx="10">
                  <c:v>3</c:v>
                </c:pt>
                <c:pt idx="12">
                  <c:v>3</c:v>
                </c:pt>
                <c:pt idx="1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1E-44C1-82FE-0F3C420CE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7"/>
        <c:overlap val="100"/>
        <c:axId val="510279888"/>
        <c:axId val="485968624"/>
      </c:barChart>
      <c:catAx>
        <c:axId val="486493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accent5">
                <a:lumMod val="60000"/>
                <a:lumOff val="4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字魂36号-正文宋楷" panose="00000500000000000000" pitchFamily="2" charset="-122"/>
                <a:ea typeface="字魂36号-正文宋楷" panose="00000500000000000000" pitchFamily="2" charset="-122"/>
                <a:cs typeface="+mn-cs"/>
              </a:defRPr>
            </a:pPr>
            <a:endParaRPr lang="zh-CN"/>
          </a:p>
        </c:txPr>
        <c:crossAx val="486492624"/>
        <c:crosses val="autoZero"/>
        <c:auto val="1"/>
        <c:lblAlgn val="ctr"/>
        <c:lblOffset val="100"/>
        <c:noMultiLvlLbl val="0"/>
      </c:catAx>
      <c:valAx>
        <c:axId val="486492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accent5">
                  <a:lumMod val="60000"/>
                  <a:lumOff val="40000"/>
                  <a:alpha val="50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accent5">
                <a:lumMod val="60000"/>
                <a:lumOff val="4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字魂36号-正文宋楷" panose="00000500000000000000" pitchFamily="2" charset="-122"/>
                <a:ea typeface="字魂36号-正文宋楷" panose="00000500000000000000" pitchFamily="2" charset="-122"/>
                <a:cs typeface="+mn-cs"/>
              </a:defRPr>
            </a:pPr>
            <a:endParaRPr lang="zh-CN"/>
          </a:p>
        </c:txPr>
        <c:crossAx val="486493608"/>
        <c:crosses val="autoZero"/>
        <c:crossBetween val="between"/>
      </c:valAx>
      <c:valAx>
        <c:axId val="485968624"/>
        <c:scaling>
          <c:orientation val="minMax"/>
        </c:scaling>
        <c:delete val="0"/>
        <c:axPos val="t"/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字魂36号-正文宋楷" panose="00000500000000000000" pitchFamily="2" charset="-122"/>
                <a:ea typeface="字魂36号-正文宋楷" panose="00000500000000000000" pitchFamily="2" charset="-122"/>
                <a:cs typeface="+mn-cs"/>
              </a:defRPr>
            </a:pPr>
            <a:endParaRPr lang="zh-CN"/>
          </a:p>
        </c:txPr>
        <c:crossAx val="510279888"/>
        <c:crosses val="max"/>
        <c:crossBetween val="between"/>
      </c:valAx>
      <c:catAx>
        <c:axId val="5102798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85968624"/>
        <c:crosses val="autoZero"/>
        <c:auto val="1"/>
        <c:lblAlgn val="ctr"/>
        <c:lblOffset val="100"/>
        <c:noMultiLvlLbl val="0"/>
      </c:cat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字魂36号-正文宋楷" panose="00000500000000000000" pitchFamily="2" charset="-122"/>
              <a:ea typeface="字魂36号-正文宋楷" panose="00000500000000000000" pitchFamily="2" charset="-122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accent5">
          <a:lumMod val="60000"/>
          <a:lumOff val="40000"/>
        </a:schemeClr>
      </a:solidFill>
      <a:prstDash val="sysDash"/>
      <a:round/>
    </a:ln>
    <a:effectLst/>
  </c:spPr>
  <c:txPr>
    <a:bodyPr/>
    <a:lstStyle/>
    <a:p>
      <a:pPr>
        <a:defRPr>
          <a:latin typeface="字魂36号-正文宋楷" panose="00000500000000000000" pitchFamily="2" charset="-122"/>
          <a:ea typeface="字魂36号-正文宋楷" panose="00000500000000000000" pitchFamily="2" charset="-122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214661</xdr:colOff>
      <xdr:row>11</xdr:row>
      <xdr:rowOff>167807</xdr:rowOff>
    </xdr:from>
    <xdr:to>
      <xdr:col>16</xdr:col>
      <xdr:colOff>606239</xdr:colOff>
      <xdr:row>28</xdr:row>
      <xdr:rowOff>171450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84D80911-09AA-43FF-A219-36729714D2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A42941E-CE11-4751-A578-845F4B79CF31}" name="表1" displayName="表1" ref="C3:Q11" totalsRowShown="0" headerRowDxfId="27" dataDxfId="26">
  <tableColumns count="15">
    <tableColumn id="1" xr3:uid="{0C90BA92-9762-41AC-AF82-527F3D94D3B0}" name="Project" dataDxfId="15"/>
    <tableColumn id="2" xr3:uid="{89FADB62-1376-4B30-BFC4-429B9D12020E}" name="部门" dataDxfId="14"/>
    <tableColumn id="3" xr3:uid="{5CD81639-88CC-4046-B313-4FF3779882D7}" name="Owner" dataDxfId="13"/>
    <tableColumn id="4" xr3:uid="{A2D89A2C-1C01-4D09-BF16-CBD8002B43E1}" name="Planned Start" dataDxfId="12"/>
    <tableColumn id="5" xr3:uid="{E9B25A3C-0FD6-40E0-B0C4-B6A96926F1D6}" name="Duration" dataDxfId="11"/>
    <tableColumn id="6" xr3:uid="{21B250C5-BEFE-4D02-8930-21D42BF55C81}" name="PlanEnd Time" dataDxfId="10">
      <calculatedColumnFormula>F4+G4</calculatedColumnFormula>
    </tableColumn>
    <tableColumn id="7" xr3:uid="{F4E47A8A-27F3-4D22-9792-D8DD87476520}" name="Adjustment后Plan开始" dataDxfId="9">
      <calculatedColumnFormula>IF(L4="",F4,L4)</calculatedColumnFormula>
    </tableColumn>
    <tableColumn id="8" xr3:uid="{670F2440-9D9C-40DC-99DF-C6CD24E9D8C7}" name="Adjustment后PlanDone" dataDxfId="8">
      <calculatedColumnFormula>IF(M4="",I4+G4,M4)</calculatedColumnFormula>
    </tableColumn>
    <tableColumn id="9" xr3:uid="{95BC15BD-301A-4C5A-8D09-0D0E23AB4303}" name="AdjustmentDuration" dataDxfId="7">
      <calculatedColumnFormula>J4-I4</calculatedColumnFormula>
    </tableColumn>
    <tableColumn id="10" xr3:uid="{3CF076DA-FFDD-42F7-82FB-96E57AD5ECEE}" name="Actual开始" dataDxfId="6"/>
    <tableColumn id="11" xr3:uid="{79C6D95F-DDBE-4793-AC55-01547D0212A3}" name="ActualDone" dataDxfId="5"/>
    <tableColumn id="12" xr3:uid="{34A0EE8A-4879-468B-A8B2-BB5CF559EFA1}" name="Actual Duration" dataDxfId="4">
      <calculatedColumnFormula>IF(L4="","",IF(M4&lt;&gt;"",M4-L4,TODAY()-L4))</calculatedColumnFormula>
    </tableColumn>
    <tableColumn id="13" xr3:uid="{668A252D-9848-40C5-8702-E037567FA084}" name="延迟开始" dataDxfId="3">
      <calculatedColumnFormula>IF(L4&lt;&gt;"",L4-F4,0)</calculatedColumnFormula>
    </tableColumn>
    <tableColumn id="14" xr3:uid="{A4D82BE4-B227-4187-BC36-C162436F8DA8}" name="延迟Done" dataDxfId="2">
      <calculatedColumnFormula>IF(M4&lt;&gt;"",M4-H4,0)</calculatedColumnFormula>
    </tableColumn>
    <tableColumn id="15" xr3:uid="{60983233-89B2-46D2-835B-B6541CCE1566}" name="原因" dataDxfId="1"/>
  </tableColumns>
  <tableStyleInfo name="TableStyleLight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D5E3873-6B07-4845-AD13-C84E83C312C7}" name="表2" displayName="表2" ref="B3:B11" totalsRowShown="0" headerRowDxfId="25" dataDxfId="24">
  <tableColumns count="1">
    <tableColumn id="1" xr3:uid="{4B0ED5EC-E02C-47EA-BFBF-C1C54D6FE952}" name="No." dataDxfId="0"/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BAFEF-C861-4056-BBBB-B8F7F297CF6D}">
  <sheetPr>
    <pageSetUpPr fitToPage="1"/>
  </sheetPr>
  <dimension ref="A1:AE37"/>
  <sheetViews>
    <sheetView showGridLines="0" tabSelected="1" topLeftCell="A13" zoomScaleNormal="100" workbookViewId="0">
      <selection activeCell="T33" sqref="T33"/>
    </sheetView>
  </sheetViews>
  <sheetFormatPr defaultColWidth="9" defaultRowHeight="16.5" x14ac:dyDescent="0.2"/>
  <cols>
    <col min="1" max="1" width="2.875" style="1" customWidth="1"/>
    <col min="2" max="2" width="3.25" style="1" bestFit="1" customWidth="1"/>
    <col min="3" max="4" width="8" style="1" bestFit="1" customWidth="1"/>
    <col min="5" max="6" width="6.75" style="1" bestFit="1" customWidth="1"/>
    <col min="7" max="7" width="5" style="1" bestFit="1" customWidth="1"/>
    <col min="8" max="8" width="7" style="1" bestFit="1" customWidth="1"/>
    <col min="9" max="10" width="8.5" style="1" bestFit="1" customWidth="1"/>
    <col min="11" max="11" width="6.75" style="1" bestFit="1" customWidth="1"/>
    <col min="12" max="13" width="7" style="1" bestFit="1" customWidth="1"/>
    <col min="14" max="14" width="6.75" style="1" bestFit="1" customWidth="1"/>
    <col min="15" max="15" width="13.375" style="1" bestFit="1" customWidth="1"/>
    <col min="16" max="16" width="6.75" style="1" bestFit="1" customWidth="1"/>
    <col min="17" max="17" width="8" style="1" bestFit="1" customWidth="1"/>
    <col min="18" max="18" width="2.875" style="1" customWidth="1"/>
    <col min="19" max="21" width="8.75" style="1" customWidth="1"/>
    <col min="22" max="22" width="9" style="1"/>
    <col min="23" max="23" width="8.75" style="1" bestFit="1" customWidth="1"/>
    <col min="24" max="24" width="9" style="1" bestFit="1" customWidth="1"/>
    <col min="25" max="25" width="9.625" style="1" bestFit="1" customWidth="1"/>
    <col min="26" max="26" width="9" style="1" bestFit="1" customWidth="1"/>
    <col min="27" max="27" width="13" style="1" bestFit="1" customWidth="1"/>
    <col min="28" max="28" width="9" style="1" bestFit="1" customWidth="1"/>
    <col min="29" max="16384" width="9" style="1"/>
  </cols>
  <sheetData>
    <row r="1" spans="1:31" ht="16.5" customHeight="1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31" ht="27.75" customHeight="1" thickBot="1" x14ac:dyDescent="0.25">
      <c r="A2" s="11"/>
      <c r="B2" s="31" t="s">
        <v>0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11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31" s="2" customFormat="1" ht="32.25" customHeight="1" x14ac:dyDescent="0.2">
      <c r="A3" s="34"/>
      <c r="B3" s="35" t="s">
        <v>1</v>
      </c>
      <c r="C3" s="35" t="s">
        <v>2</v>
      </c>
      <c r="D3" s="35" t="s">
        <v>3</v>
      </c>
      <c r="E3" s="35" t="s">
        <v>4</v>
      </c>
      <c r="F3" s="35" t="s">
        <v>5</v>
      </c>
      <c r="G3" s="36" t="s">
        <v>6</v>
      </c>
      <c r="H3" s="35" t="s">
        <v>7</v>
      </c>
      <c r="I3" s="35" t="s">
        <v>8</v>
      </c>
      <c r="J3" s="35" t="s">
        <v>9</v>
      </c>
      <c r="K3" s="35" t="s">
        <v>10</v>
      </c>
      <c r="L3" s="35" t="s">
        <v>11</v>
      </c>
      <c r="M3" s="35" t="s">
        <v>12</v>
      </c>
      <c r="N3" s="35" t="s">
        <v>13</v>
      </c>
      <c r="O3" s="35" t="s">
        <v>14</v>
      </c>
      <c r="P3" s="35" t="s">
        <v>15</v>
      </c>
      <c r="Q3" s="35" t="s">
        <v>16</v>
      </c>
      <c r="R3" s="34"/>
      <c r="S3" s="7"/>
      <c r="T3" s="7"/>
      <c r="U3" s="7"/>
      <c r="V3" s="18"/>
      <c r="W3" s="19" t="s">
        <v>17</v>
      </c>
      <c r="X3" s="19" t="s">
        <v>18</v>
      </c>
      <c r="Y3" s="19" t="s">
        <v>19</v>
      </c>
      <c r="Z3" s="19" t="s">
        <v>13</v>
      </c>
      <c r="AA3" s="19" t="s">
        <v>20</v>
      </c>
      <c r="AB3" s="20" t="s">
        <v>10</v>
      </c>
      <c r="AC3" s="7"/>
      <c r="AD3" s="7"/>
      <c r="AE3" s="7"/>
    </row>
    <row r="4" spans="1:31" x14ac:dyDescent="0.2">
      <c r="A4" s="11"/>
      <c r="B4" s="37">
        <v>1</v>
      </c>
      <c r="C4" s="37" t="s">
        <v>21</v>
      </c>
      <c r="D4" s="37" t="s">
        <v>22</v>
      </c>
      <c r="E4" s="37" t="s">
        <v>23</v>
      </c>
      <c r="F4" s="38">
        <v>44562</v>
      </c>
      <c r="G4" s="39">
        <v>28</v>
      </c>
      <c r="H4" s="38">
        <f>F4+G4</f>
        <v>44590</v>
      </c>
      <c r="I4" s="38">
        <f t="shared" ref="I4:I11" si="0">IF(L4="",F4,L4)</f>
        <v>44563</v>
      </c>
      <c r="J4" s="38">
        <f t="shared" ref="J4:J11" si="1">IF(M4="",I4+G4,M4)</f>
        <v>44579</v>
      </c>
      <c r="K4" s="39">
        <f>J4-I4</f>
        <v>16</v>
      </c>
      <c r="L4" s="38">
        <v>44563</v>
      </c>
      <c r="M4" s="38">
        <v>44579</v>
      </c>
      <c r="N4" s="39">
        <f ca="1">IF(L4="","",IF(M4&lt;&gt;"",M4-L4,TODAY()-L4))</f>
        <v>16</v>
      </c>
      <c r="O4" s="39">
        <f>IF(L4&lt;&gt;"",L4-F4,0)</f>
        <v>1</v>
      </c>
      <c r="P4" s="39">
        <f>IF(M4&lt;&gt;"",M4-H4,0)</f>
        <v>-11</v>
      </c>
      <c r="Q4" s="37" t="s">
        <v>24</v>
      </c>
      <c r="R4" s="11"/>
      <c r="S4" s="6"/>
      <c r="T4" s="6"/>
      <c r="U4" s="6"/>
      <c r="V4" s="21" t="str">
        <f>C4</f>
        <v>需求沟通</v>
      </c>
      <c r="W4" s="13">
        <f>F4</f>
        <v>44562</v>
      </c>
      <c r="X4" s="12">
        <f>G4</f>
        <v>28</v>
      </c>
      <c r="Y4" s="13">
        <f>L4</f>
        <v>44563</v>
      </c>
      <c r="Z4" s="14">
        <f ca="1">N4</f>
        <v>16</v>
      </c>
      <c r="AA4" s="12"/>
      <c r="AB4" s="22"/>
      <c r="AC4" s="6"/>
      <c r="AD4" s="6"/>
      <c r="AE4" s="6"/>
    </row>
    <row r="5" spans="1:31" x14ac:dyDescent="0.2">
      <c r="A5" s="11"/>
      <c r="B5" s="40">
        <v>2</v>
      </c>
      <c r="C5" s="40" t="s">
        <v>25</v>
      </c>
      <c r="D5" s="40" t="s">
        <v>26</v>
      </c>
      <c r="E5" s="40" t="s">
        <v>27</v>
      </c>
      <c r="F5" s="41">
        <v>44564</v>
      </c>
      <c r="G5" s="42">
        <v>9</v>
      </c>
      <c r="H5" s="41">
        <f>F5+G5</f>
        <v>44573</v>
      </c>
      <c r="I5" s="41">
        <f t="shared" si="0"/>
        <v>44566</v>
      </c>
      <c r="J5" s="41">
        <f t="shared" si="1"/>
        <v>44569</v>
      </c>
      <c r="K5" s="42">
        <f t="shared" ref="K5:K11" si="2">J5-I5</f>
        <v>3</v>
      </c>
      <c r="L5" s="41">
        <v>44566</v>
      </c>
      <c r="M5" s="41">
        <v>44569</v>
      </c>
      <c r="N5" s="42">
        <f t="shared" ref="N5:N11" ca="1" si="3">IF(L5="","",IF(M5&lt;&gt;"",M5-L5,TODAY()-L5))</f>
        <v>3</v>
      </c>
      <c r="O5" s="42">
        <f t="shared" ref="O5:O11" si="4">IF(L5&lt;&gt;"",L5-F5,0)</f>
        <v>2</v>
      </c>
      <c r="P5" s="42">
        <f t="shared" ref="P5:P11" si="5">IF(M5&lt;&gt;"",M5-H5,0)</f>
        <v>-4</v>
      </c>
      <c r="Q5" s="40" t="s">
        <v>28</v>
      </c>
      <c r="R5" s="11"/>
      <c r="S5" s="6"/>
      <c r="T5" s="6"/>
      <c r="U5" s="6"/>
      <c r="V5" s="23"/>
      <c r="W5" s="16"/>
      <c r="X5" s="15"/>
      <c r="Y5" s="15"/>
      <c r="Z5" s="17"/>
      <c r="AA5" s="16">
        <f>I4</f>
        <v>44563</v>
      </c>
      <c r="AB5" s="24">
        <f>K4</f>
        <v>16</v>
      </c>
      <c r="AC5" s="6"/>
      <c r="AD5" s="6"/>
      <c r="AE5" s="6"/>
    </row>
    <row r="6" spans="1:31" x14ac:dyDescent="0.2">
      <c r="A6" s="11"/>
      <c r="B6" s="37">
        <v>3</v>
      </c>
      <c r="C6" s="37" t="s">
        <v>29</v>
      </c>
      <c r="D6" s="37" t="s">
        <v>26</v>
      </c>
      <c r="E6" s="37" t="s">
        <v>30</v>
      </c>
      <c r="F6" s="38">
        <v>44565</v>
      </c>
      <c r="G6" s="39">
        <v>10</v>
      </c>
      <c r="H6" s="38">
        <f t="shared" ref="H6:H11" si="6">F6+G6</f>
        <v>44575</v>
      </c>
      <c r="I6" s="38">
        <f t="shared" si="0"/>
        <v>44567</v>
      </c>
      <c r="J6" s="38">
        <f t="shared" si="1"/>
        <v>44570</v>
      </c>
      <c r="K6" s="39">
        <f t="shared" si="2"/>
        <v>3</v>
      </c>
      <c r="L6" s="38">
        <v>44567</v>
      </c>
      <c r="M6" s="38">
        <v>44570</v>
      </c>
      <c r="N6" s="39">
        <f t="shared" ca="1" si="3"/>
        <v>3</v>
      </c>
      <c r="O6" s="39">
        <f t="shared" si="4"/>
        <v>2</v>
      </c>
      <c r="P6" s="39">
        <f t="shared" si="5"/>
        <v>-5</v>
      </c>
      <c r="Q6" s="37" t="s">
        <v>28</v>
      </c>
      <c r="R6" s="11"/>
      <c r="S6" s="6"/>
      <c r="T6" s="6"/>
      <c r="U6" s="6"/>
      <c r="V6" s="21" t="str">
        <f>C5</f>
        <v>Design预览</v>
      </c>
      <c r="W6" s="13">
        <f>F5</f>
        <v>44564</v>
      </c>
      <c r="X6" s="12">
        <f>G5</f>
        <v>9</v>
      </c>
      <c r="Y6" s="13">
        <f>L5</f>
        <v>44566</v>
      </c>
      <c r="Z6" s="14">
        <f ca="1">N5</f>
        <v>3</v>
      </c>
      <c r="AA6" s="12"/>
      <c r="AB6" s="25"/>
      <c r="AC6" s="6"/>
      <c r="AD6" s="6"/>
      <c r="AE6" s="6"/>
    </row>
    <row r="7" spans="1:31" x14ac:dyDescent="0.2">
      <c r="A7" s="11"/>
      <c r="B7" s="40">
        <v>4</v>
      </c>
      <c r="C7" s="40" t="s">
        <v>31</v>
      </c>
      <c r="D7" s="40" t="s">
        <v>22</v>
      </c>
      <c r="E7" s="40" t="s">
        <v>32</v>
      </c>
      <c r="F7" s="41">
        <v>44566</v>
      </c>
      <c r="G7" s="42">
        <v>11</v>
      </c>
      <c r="H7" s="41">
        <f t="shared" si="6"/>
        <v>44577</v>
      </c>
      <c r="I7" s="41">
        <f t="shared" si="0"/>
        <v>44568</v>
      </c>
      <c r="J7" s="41">
        <f t="shared" si="1"/>
        <v>44571</v>
      </c>
      <c r="K7" s="42">
        <f t="shared" si="2"/>
        <v>3</v>
      </c>
      <c r="L7" s="41">
        <v>44568</v>
      </c>
      <c r="M7" s="41">
        <v>44571</v>
      </c>
      <c r="N7" s="42">
        <f t="shared" ca="1" si="3"/>
        <v>3</v>
      </c>
      <c r="O7" s="42">
        <f t="shared" si="4"/>
        <v>2</v>
      </c>
      <c r="P7" s="42">
        <f t="shared" si="5"/>
        <v>-6</v>
      </c>
      <c r="Q7" s="40" t="s">
        <v>28</v>
      </c>
      <c r="R7" s="11"/>
      <c r="S7" s="6"/>
      <c r="T7" s="6"/>
      <c r="U7" s="6"/>
      <c r="V7" s="23"/>
      <c r="W7" s="16"/>
      <c r="X7" s="15"/>
      <c r="Y7" s="15"/>
      <c r="Z7" s="17"/>
      <c r="AA7" s="16">
        <f>I5</f>
        <v>44566</v>
      </c>
      <c r="AB7" s="24">
        <f>K5</f>
        <v>3</v>
      </c>
      <c r="AC7" s="6"/>
      <c r="AD7" s="6"/>
      <c r="AE7" s="6"/>
    </row>
    <row r="8" spans="1:31" x14ac:dyDescent="0.2">
      <c r="A8" s="11"/>
      <c r="B8" s="37">
        <v>5</v>
      </c>
      <c r="C8" s="37" t="s">
        <v>33</v>
      </c>
      <c r="D8" s="37" t="s">
        <v>22</v>
      </c>
      <c r="E8" s="37" t="s">
        <v>34</v>
      </c>
      <c r="F8" s="38">
        <v>44567</v>
      </c>
      <c r="G8" s="39">
        <v>12</v>
      </c>
      <c r="H8" s="38">
        <f t="shared" si="6"/>
        <v>44579</v>
      </c>
      <c r="I8" s="38">
        <f t="shared" si="0"/>
        <v>44569</v>
      </c>
      <c r="J8" s="38">
        <f t="shared" si="1"/>
        <v>44572</v>
      </c>
      <c r="K8" s="39">
        <f t="shared" si="2"/>
        <v>3</v>
      </c>
      <c r="L8" s="38">
        <v>44569</v>
      </c>
      <c r="M8" s="38">
        <v>44572</v>
      </c>
      <c r="N8" s="39">
        <f t="shared" ca="1" si="3"/>
        <v>3</v>
      </c>
      <c r="O8" s="39">
        <f t="shared" si="4"/>
        <v>2</v>
      </c>
      <c r="P8" s="39">
        <f t="shared" si="5"/>
        <v>-7</v>
      </c>
      <c r="Q8" s="37" t="s">
        <v>28</v>
      </c>
      <c r="R8" s="11"/>
      <c r="S8" s="6"/>
      <c r="T8" s="6"/>
      <c r="U8" s="6"/>
      <c r="V8" s="21" t="str">
        <f>C6</f>
        <v>Contract约定</v>
      </c>
      <c r="W8" s="13">
        <f>F6</f>
        <v>44565</v>
      </c>
      <c r="X8" s="12">
        <f>G6</f>
        <v>10</v>
      </c>
      <c r="Y8" s="13">
        <f>L6</f>
        <v>44567</v>
      </c>
      <c r="Z8" s="14">
        <f ca="1">N6</f>
        <v>3</v>
      </c>
      <c r="AA8" s="12"/>
      <c r="AB8" s="25"/>
      <c r="AC8" s="6"/>
      <c r="AD8" s="6"/>
      <c r="AE8" s="6"/>
    </row>
    <row r="9" spans="1:31" x14ac:dyDescent="0.2">
      <c r="A9" s="11"/>
      <c r="B9" s="40">
        <v>6</v>
      </c>
      <c r="C9" s="40" t="s">
        <v>35</v>
      </c>
      <c r="D9" s="40" t="s">
        <v>26</v>
      </c>
      <c r="E9" s="40" t="s">
        <v>36</v>
      </c>
      <c r="F9" s="41">
        <v>44568</v>
      </c>
      <c r="G9" s="42">
        <v>13</v>
      </c>
      <c r="H9" s="41">
        <f t="shared" si="6"/>
        <v>44581</v>
      </c>
      <c r="I9" s="41">
        <f t="shared" si="0"/>
        <v>44570</v>
      </c>
      <c r="J9" s="41">
        <f t="shared" si="1"/>
        <v>44573</v>
      </c>
      <c r="K9" s="42">
        <f t="shared" si="2"/>
        <v>3</v>
      </c>
      <c r="L9" s="41">
        <v>44570</v>
      </c>
      <c r="M9" s="41">
        <v>44573</v>
      </c>
      <c r="N9" s="42">
        <f t="shared" ca="1" si="3"/>
        <v>3</v>
      </c>
      <c r="O9" s="42">
        <f t="shared" si="4"/>
        <v>2</v>
      </c>
      <c r="P9" s="42">
        <f t="shared" si="5"/>
        <v>-8</v>
      </c>
      <c r="Q9" s="40" t="s">
        <v>28</v>
      </c>
      <c r="R9" s="11"/>
      <c r="S9" s="6"/>
      <c r="T9" s="6"/>
      <c r="U9" s="6"/>
      <c r="V9" s="23"/>
      <c r="W9" s="16"/>
      <c r="X9" s="15"/>
      <c r="Y9" s="15"/>
      <c r="Z9" s="17"/>
      <c r="AA9" s="16">
        <f>I6</f>
        <v>44567</v>
      </c>
      <c r="AB9" s="24">
        <f>K6</f>
        <v>3</v>
      </c>
      <c r="AC9" s="6"/>
      <c r="AD9" s="6"/>
      <c r="AE9" s="6"/>
    </row>
    <row r="10" spans="1:31" x14ac:dyDescent="0.2">
      <c r="A10" s="11"/>
      <c r="B10" s="37">
        <v>7</v>
      </c>
      <c r="C10" s="37" t="s">
        <v>37</v>
      </c>
      <c r="D10" s="37" t="s">
        <v>38</v>
      </c>
      <c r="E10" s="37" t="s">
        <v>39</v>
      </c>
      <c r="F10" s="38">
        <v>44569</v>
      </c>
      <c r="G10" s="39">
        <v>14</v>
      </c>
      <c r="H10" s="38">
        <f t="shared" si="6"/>
        <v>44583</v>
      </c>
      <c r="I10" s="38">
        <f t="shared" si="0"/>
        <v>44571</v>
      </c>
      <c r="J10" s="38">
        <f t="shared" si="1"/>
        <v>44574</v>
      </c>
      <c r="K10" s="39">
        <f t="shared" si="2"/>
        <v>3</v>
      </c>
      <c r="L10" s="38">
        <v>44571</v>
      </c>
      <c r="M10" s="38">
        <v>44574</v>
      </c>
      <c r="N10" s="39">
        <f t="shared" ca="1" si="3"/>
        <v>3</v>
      </c>
      <c r="O10" s="39">
        <f t="shared" si="4"/>
        <v>2</v>
      </c>
      <c r="P10" s="39">
        <f t="shared" si="5"/>
        <v>-9</v>
      </c>
      <c r="Q10" s="37" t="s">
        <v>28</v>
      </c>
      <c r="R10" s="11"/>
      <c r="S10" s="6"/>
      <c r="T10" s="6"/>
      <c r="U10" s="6"/>
      <c r="V10" s="21" t="str">
        <f>C7</f>
        <v>制作模板</v>
      </c>
      <c r="W10" s="13">
        <f>F7</f>
        <v>44566</v>
      </c>
      <c r="X10" s="12">
        <f>G7</f>
        <v>11</v>
      </c>
      <c r="Y10" s="13">
        <f>L7</f>
        <v>44568</v>
      </c>
      <c r="Z10" s="14">
        <f ca="1">N7</f>
        <v>3</v>
      </c>
      <c r="AA10" s="12"/>
      <c r="AB10" s="25"/>
      <c r="AC10" s="6"/>
      <c r="AD10" s="6"/>
      <c r="AE10" s="6"/>
    </row>
    <row r="11" spans="1:31" x14ac:dyDescent="0.2">
      <c r="A11" s="11"/>
      <c r="B11" s="40">
        <v>8</v>
      </c>
      <c r="C11" s="40" t="s">
        <v>40</v>
      </c>
      <c r="D11" s="40" t="s">
        <v>41</v>
      </c>
      <c r="E11" s="40" t="s">
        <v>42</v>
      </c>
      <c r="F11" s="41">
        <v>44570</v>
      </c>
      <c r="G11" s="42">
        <v>15</v>
      </c>
      <c r="H11" s="41">
        <f t="shared" si="6"/>
        <v>44585</v>
      </c>
      <c r="I11" s="41">
        <f t="shared" si="0"/>
        <v>44572</v>
      </c>
      <c r="J11" s="41">
        <f t="shared" si="1"/>
        <v>44575</v>
      </c>
      <c r="K11" s="42">
        <f t="shared" si="2"/>
        <v>3</v>
      </c>
      <c r="L11" s="41">
        <v>44572</v>
      </c>
      <c r="M11" s="41">
        <v>44575</v>
      </c>
      <c r="N11" s="42">
        <f t="shared" ca="1" si="3"/>
        <v>3</v>
      </c>
      <c r="O11" s="42">
        <f t="shared" si="4"/>
        <v>2</v>
      </c>
      <c r="P11" s="42">
        <f t="shared" si="5"/>
        <v>-10</v>
      </c>
      <c r="Q11" s="40" t="s">
        <v>28</v>
      </c>
      <c r="R11" s="11"/>
      <c r="S11" s="6"/>
      <c r="T11" s="6"/>
      <c r="U11" s="6"/>
      <c r="V11" s="23"/>
      <c r="W11" s="16"/>
      <c r="X11" s="15"/>
      <c r="Y11" s="15"/>
      <c r="Z11" s="17"/>
      <c r="AA11" s="16">
        <f>I7</f>
        <v>44568</v>
      </c>
      <c r="AB11" s="24">
        <f>K7</f>
        <v>3</v>
      </c>
      <c r="AC11" s="6"/>
      <c r="AD11" s="6"/>
      <c r="AE11" s="6"/>
    </row>
    <row r="12" spans="1:31" ht="18" customHeight="1" x14ac:dyDescent="0.2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6"/>
      <c r="T12" s="6"/>
      <c r="U12" s="6"/>
      <c r="V12" s="21" t="str">
        <f>C8</f>
        <v>测试Adjustment</v>
      </c>
      <c r="W12" s="13">
        <f>F8</f>
        <v>44567</v>
      </c>
      <c r="X12" s="12">
        <f>G8</f>
        <v>12</v>
      </c>
      <c r="Y12" s="13">
        <f>L8</f>
        <v>44569</v>
      </c>
      <c r="Z12" s="14">
        <f ca="1">N8</f>
        <v>3</v>
      </c>
      <c r="AA12" s="12"/>
      <c r="AB12" s="25"/>
      <c r="AC12" s="6"/>
      <c r="AD12" s="6"/>
      <c r="AE12" s="6"/>
    </row>
    <row r="13" spans="1:31" ht="21.75" customHeight="1" x14ac:dyDescent="0.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6"/>
      <c r="T13" s="6"/>
      <c r="U13" s="6"/>
      <c r="V13" s="23"/>
      <c r="W13" s="16"/>
      <c r="X13" s="15"/>
      <c r="Y13" s="15"/>
      <c r="Z13" s="17"/>
      <c r="AA13" s="16">
        <f>I8</f>
        <v>44569</v>
      </c>
      <c r="AB13" s="24">
        <f>K8</f>
        <v>3</v>
      </c>
      <c r="AC13" s="6"/>
      <c r="AD13" s="6"/>
      <c r="AE13" s="6"/>
    </row>
    <row r="14" spans="1:31" ht="21.75" customHeight="1" x14ac:dyDescent="0.2">
      <c r="A14" s="11"/>
      <c r="B14" s="11"/>
      <c r="C14" s="11"/>
      <c r="D14" s="11"/>
      <c r="E14" s="11"/>
      <c r="F14" s="11"/>
      <c r="G14" s="11"/>
      <c r="H14" s="8"/>
      <c r="I14" s="8"/>
      <c r="J14" s="8"/>
      <c r="K14" s="11"/>
      <c r="L14" s="11"/>
      <c r="M14" s="11"/>
      <c r="N14" s="11"/>
      <c r="O14" s="11"/>
      <c r="P14" s="11"/>
      <c r="Q14" s="11"/>
      <c r="R14" s="11"/>
      <c r="S14" s="6"/>
      <c r="T14" s="6"/>
      <c r="U14" s="6"/>
      <c r="V14" s="21" t="str">
        <f>C9</f>
        <v>交货Acceptance</v>
      </c>
      <c r="W14" s="13">
        <f>F9</f>
        <v>44568</v>
      </c>
      <c r="X14" s="12">
        <f>G9</f>
        <v>13</v>
      </c>
      <c r="Y14" s="13">
        <f>L9</f>
        <v>44570</v>
      </c>
      <c r="Z14" s="14">
        <f ca="1">N9</f>
        <v>3</v>
      </c>
      <c r="AA14" s="12"/>
      <c r="AB14" s="25"/>
      <c r="AC14" s="6"/>
      <c r="AD14" s="6"/>
      <c r="AE14" s="6"/>
    </row>
    <row r="15" spans="1:31" ht="21.75" customHeight="1" x14ac:dyDescent="0.2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6"/>
      <c r="T15" s="6"/>
      <c r="U15" s="6"/>
      <c r="V15" s="23"/>
      <c r="W15" s="16"/>
      <c r="X15" s="15"/>
      <c r="Y15" s="15"/>
      <c r="Z15" s="17"/>
      <c r="AA15" s="16">
        <f>I9</f>
        <v>44570</v>
      </c>
      <c r="AB15" s="24">
        <f>K9</f>
        <v>3</v>
      </c>
      <c r="AC15" s="6"/>
      <c r="AD15" s="6"/>
      <c r="AE15" s="6"/>
    </row>
    <row r="16" spans="1:31" ht="21.75" customHeight="1" x14ac:dyDescent="0.2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6"/>
      <c r="T16" s="6"/>
      <c r="U16" s="6"/>
      <c r="V16" s="21" t="str">
        <f>C10</f>
        <v>资料存档</v>
      </c>
      <c r="W16" s="13">
        <f>F10</f>
        <v>44569</v>
      </c>
      <c r="X16" s="12">
        <f>G10</f>
        <v>14</v>
      </c>
      <c r="Y16" s="13">
        <f>L10</f>
        <v>44571</v>
      </c>
      <c r="Z16" s="14">
        <f ca="1">N10</f>
        <v>3</v>
      </c>
      <c r="AA16" s="12"/>
      <c r="AB16" s="25"/>
      <c r="AC16" s="6"/>
      <c r="AD16" s="6"/>
      <c r="AE16" s="6"/>
    </row>
    <row r="17" spans="1:31" ht="21.75" customHeight="1" x14ac:dyDescent="0.2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6"/>
      <c r="T17" s="6"/>
      <c r="U17" s="6"/>
      <c r="V17" s="23"/>
      <c r="W17" s="16"/>
      <c r="X17" s="15"/>
      <c r="Y17" s="15"/>
      <c r="Z17" s="17"/>
      <c r="AA17" s="16">
        <f>I10</f>
        <v>44571</v>
      </c>
      <c r="AB17" s="24">
        <f>K10</f>
        <v>3</v>
      </c>
      <c r="AC17" s="6"/>
      <c r="AD17" s="6"/>
      <c r="AE17" s="6"/>
    </row>
    <row r="18" spans="1:31" ht="21.75" customHeight="1" x14ac:dyDescent="0.2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6"/>
      <c r="T18" s="6"/>
      <c r="U18" s="6"/>
      <c r="V18" s="21" t="str">
        <f>C11</f>
        <v>分配收益</v>
      </c>
      <c r="W18" s="13">
        <f>F11</f>
        <v>44570</v>
      </c>
      <c r="X18" s="12">
        <f>G11</f>
        <v>15</v>
      </c>
      <c r="Y18" s="13">
        <f>L11</f>
        <v>44572</v>
      </c>
      <c r="Z18" s="14">
        <f ca="1">N11</f>
        <v>3</v>
      </c>
      <c r="AA18" s="12"/>
      <c r="AB18" s="25"/>
      <c r="AC18" s="6"/>
      <c r="AD18" s="6"/>
      <c r="AE18" s="6"/>
    </row>
    <row r="19" spans="1:31" ht="21.75" customHeight="1" thickBot="1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6"/>
      <c r="T19" s="6"/>
      <c r="U19" s="6"/>
      <c r="V19" s="26"/>
      <c r="W19" s="27"/>
      <c r="X19" s="28"/>
      <c r="Y19" s="28"/>
      <c r="Z19" s="29"/>
      <c r="AA19" s="27">
        <f>I11</f>
        <v>44572</v>
      </c>
      <c r="AB19" s="30">
        <f>K11</f>
        <v>3</v>
      </c>
      <c r="AC19" s="6"/>
      <c r="AD19" s="6"/>
      <c r="AE19" s="6"/>
    </row>
    <row r="20" spans="1:31" ht="21.75" customHeight="1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6"/>
      <c r="T20" s="6"/>
      <c r="U20" s="6"/>
      <c r="V20" s="6"/>
      <c r="W20" s="9"/>
      <c r="X20" s="6"/>
      <c r="Y20" s="10"/>
      <c r="Z20" s="10"/>
      <c r="AA20" s="6"/>
      <c r="AB20" s="10"/>
      <c r="AC20" s="6"/>
      <c r="AD20" s="6"/>
      <c r="AE20" s="6"/>
    </row>
    <row r="21" spans="1:31" ht="21.75" customHeight="1" x14ac:dyDescent="0.2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</row>
    <row r="22" spans="1:31" ht="21.75" customHeight="1" x14ac:dyDescent="0.2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</row>
    <row r="23" spans="1:31" ht="21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</row>
    <row r="24" spans="1:31" ht="21.75" customHeight="1" x14ac:dyDescent="0.2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</row>
    <row r="25" spans="1:31" ht="21.7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</row>
    <row r="26" spans="1:31" ht="21.75" customHeight="1" x14ac:dyDescent="0.2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</row>
    <row r="27" spans="1:31" ht="21.7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</row>
    <row r="28" spans="1:31" ht="21.75" customHeight="1" x14ac:dyDescent="0.2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</row>
    <row r="29" spans="1:31" x14ac:dyDescent="0.2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</row>
    <row r="30" spans="1:31" x14ac:dyDescent="0.2">
      <c r="A30" s="6"/>
      <c r="B30" s="6"/>
      <c r="C30" s="6"/>
      <c r="D30" s="6"/>
      <c r="E30" s="9"/>
      <c r="F30" s="6"/>
      <c r="G30" s="6"/>
      <c r="H30" s="10"/>
      <c r="I30" s="6"/>
      <c r="J30" s="10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</row>
    <row r="31" spans="1:31" x14ac:dyDescent="0.2">
      <c r="A31" s="6"/>
      <c r="B31" s="6"/>
      <c r="C31" s="6"/>
      <c r="D31" s="6"/>
      <c r="E31" s="9"/>
      <c r="F31" s="6"/>
      <c r="G31" s="6"/>
      <c r="H31" s="10"/>
      <c r="I31" s="9"/>
      <c r="J31" s="10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</row>
    <row r="32" spans="1:31" x14ac:dyDescent="0.2">
      <c r="A32" s="6"/>
      <c r="B32" s="6"/>
      <c r="C32" s="6"/>
      <c r="D32" s="6"/>
      <c r="E32" s="9"/>
      <c r="F32" s="6"/>
      <c r="G32" s="6"/>
      <c r="H32" s="10"/>
      <c r="I32" s="6"/>
      <c r="J32" s="10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</row>
    <row r="33" spans="1:31" x14ac:dyDescent="0.2">
      <c r="A33" s="6"/>
      <c r="B33" s="6"/>
      <c r="C33" s="6"/>
      <c r="D33" s="6"/>
      <c r="E33" s="9"/>
      <c r="F33" s="6"/>
      <c r="G33" s="6"/>
      <c r="H33" s="10"/>
      <c r="I33" s="9"/>
      <c r="J33" s="10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</row>
    <row r="34" spans="1:31" x14ac:dyDescent="0.2">
      <c r="E34" s="3"/>
      <c r="H34" s="4"/>
      <c r="J34" s="4"/>
    </row>
    <row r="35" spans="1:31" x14ac:dyDescent="0.2">
      <c r="E35" s="3"/>
      <c r="H35" s="4"/>
      <c r="I35" s="3"/>
      <c r="J35" s="4"/>
    </row>
    <row r="36" spans="1:31" x14ac:dyDescent="0.2">
      <c r="E36" s="3"/>
      <c r="H36" s="4"/>
      <c r="J36" s="4"/>
    </row>
    <row r="37" spans="1:31" x14ac:dyDescent="0.2">
      <c r="E37" s="3"/>
      <c r="H37" s="4"/>
      <c r="I37" s="3"/>
      <c r="J37" s="4"/>
    </row>
  </sheetData>
  <mergeCells count="1">
    <mergeCell ref="B2:Q2"/>
  </mergeCells>
  <phoneticPr fontId="3" type="noConversion"/>
  <conditionalFormatting sqref="I4:I5 I7 I9 I11">
    <cfRule type="expression" dxfId="23" priority="8">
      <formula>I4-L4=I4</formula>
    </cfRule>
  </conditionalFormatting>
  <conditionalFormatting sqref="J4:K5 J7:K7 J9:K9 J11:K11">
    <cfRule type="expression" dxfId="22" priority="7">
      <formula>J4-M4=J4</formula>
    </cfRule>
  </conditionalFormatting>
  <conditionalFormatting sqref="I6">
    <cfRule type="expression" dxfId="21" priority="6">
      <formula>I6-L6=I6</formula>
    </cfRule>
  </conditionalFormatting>
  <conditionalFormatting sqref="J6:K6">
    <cfRule type="expression" dxfId="20" priority="5">
      <formula>J6-M6=J6</formula>
    </cfRule>
  </conditionalFormatting>
  <conditionalFormatting sqref="I8">
    <cfRule type="expression" dxfId="19" priority="4">
      <formula>I8-L8=I8</formula>
    </cfRule>
  </conditionalFormatting>
  <conditionalFormatting sqref="J8:K8">
    <cfRule type="expression" dxfId="18" priority="3">
      <formula>J8-M8=J8</formula>
    </cfRule>
  </conditionalFormatting>
  <conditionalFormatting sqref="I10">
    <cfRule type="expression" dxfId="17" priority="2">
      <formula>I10-L10=I10</formula>
    </cfRule>
  </conditionalFormatting>
  <conditionalFormatting sqref="J10:K10">
    <cfRule type="expression" dxfId="16" priority="1">
      <formula>J10-M10=J10</formula>
    </cfRule>
  </conditionalFormatting>
  <pageMargins left="0.25" right="0.25" top="0.5" bottom="0.5" header="0.3" footer="0.3"/>
  <pageSetup paperSize="9" fitToHeight="0" orientation="landscape" r:id="rId1"/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25" x14ac:dyDescent="0.2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Sheet</vt:lpstr>
      </vt:variant>
      <vt:variant>
        <vt:i4>2</vt:i4>
      </vt:variant>
      <vt:variant>
        <vt:lpstr>Named Range</vt:lpstr>
      </vt:variant>
      <vt:variant>
        <vt:i4>1</vt:i4>
      </vt:variant>
    </vt:vector>
  </HeadingPairs>
  <TitlesOfParts>
    <vt:vector size="3" baseType="lpstr">
      <vt:lpstr>ProjectPlan</vt:lpstr>
      <vt:lpstr>Sheet1</vt:lpstr>
      <vt:lpstr>ProjectPlan!Print_Area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2021-06-19T14:39:51Z</cp:lastPrinted>
  <dcterms:created xsi:type="dcterms:W3CDTF">2015-06-05T18:19:34Z</dcterms:created>
  <dcterms:modified xsi:type="dcterms:W3CDTF">2021-06-19T14:40:08Z</dcterms:modified>
</cp:coreProperties>
</file>