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0295" windowHeight="7935" firstSheet="1" activeTab="1"/>
  </bookViews>
  <sheets>
    <sheet name="Sheet1" sheetId="1" state="hidden" r:id="rId1"/>
    <sheet name="生产Progress" sheetId="2" r:id="rId2"/>
    <sheet name="Sheet3" sheetId="3" state="hidden" r:id="rId3"/>
  </sheets>
  <calcPr calcId="124519"/>
</workbook>
</file>

<file path=xl/calcChain.xml><?xml version="1.0" encoding="utf-8"?>
<calcChain xmlns="http://schemas.openxmlformats.org/spreadsheetml/2006/main">
  <c r="D14" i="2"/>
  <c r="B14"/>
  <c r="A4"/>
  <c r="E14" s="1"/>
  <c r="B20"/>
  <c r="B19"/>
  <c r="C16"/>
  <c r="B5"/>
  <c r="B6" s="1"/>
  <c r="B7" s="1"/>
  <c r="D5"/>
  <c r="D30" i="1"/>
  <c r="D29"/>
  <c r="D28"/>
  <c r="D27"/>
  <c r="D26"/>
  <c r="D25"/>
  <c r="D24"/>
  <c r="D23"/>
  <c r="D22"/>
  <c r="D21"/>
  <c r="D7"/>
  <c r="D8"/>
  <c r="D9"/>
  <c r="D10"/>
  <c r="D11"/>
  <c r="D12"/>
  <c r="D13"/>
  <c r="D14"/>
  <c r="D15"/>
  <c r="D16"/>
  <c r="J8"/>
  <c r="J9"/>
  <c r="J10"/>
  <c r="J11"/>
  <c r="J12"/>
  <c r="K17" s="1"/>
  <c r="J13"/>
  <c r="J14"/>
  <c r="J15"/>
  <c r="J16"/>
  <c r="J7"/>
  <c r="G2"/>
  <c r="F14" i="2" l="1"/>
  <c r="E5"/>
  <c r="B8"/>
  <c r="F7"/>
  <c r="D7"/>
  <c r="E7" s="1"/>
  <c r="F5"/>
  <c r="D6"/>
  <c r="E6" s="1"/>
  <c r="I16" i="1"/>
  <c r="F8" i="2" l="1"/>
  <c r="B9"/>
  <c r="D8"/>
  <c r="E8" s="1"/>
  <c r="F6"/>
  <c r="B10" l="1"/>
  <c r="F9"/>
  <c r="D9"/>
  <c r="E9" s="1"/>
  <c r="F10" l="1"/>
  <c r="B11"/>
  <c r="D10"/>
  <c r="E10" s="1"/>
  <c r="D11" l="1"/>
  <c r="E11" s="1"/>
  <c r="B12"/>
  <c r="F11"/>
  <c r="B13" l="1"/>
  <c r="F12"/>
  <c r="D12"/>
  <c r="E12" s="1"/>
  <c r="D13" l="1"/>
  <c r="E13" s="1"/>
  <c r="B15"/>
  <c r="F13"/>
  <c r="F15" l="1"/>
  <c r="F16" s="1"/>
  <c r="D15"/>
  <c r="E15" l="1"/>
  <c r="E16" s="1"/>
</calcChain>
</file>

<file path=xl/sharedStrings.xml><?xml version="1.0" encoding="utf-8"?>
<sst xmlns="http://schemas.openxmlformats.org/spreadsheetml/2006/main" count="61" uniqueCount="37">
  <si>
    <t>工序</t>
    <phoneticPr fontId="1" type="noConversion"/>
  </si>
  <si>
    <t>备料加工</t>
    <phoneticPr fontId="1" type="noConversion"/>
  </si>
  <si>
    <t>冲裁</t>
    <phoneticPr fontId="1" type="noConversion"/>
  </si>
  <si>
    <t>锤边</t>
    <phoneticPr fontId="1" type="noConversion"/>
  </si>
  <si>
    <t>手工</t>
    <phoneticPr fontId="1" type="noConversion"/>
  </si>
  <si>
    <t>针车</t>
    <phoneticPr fontId="1" type="noConversion"/>
  </si>
  <si>
    <t>拉班</t>
    <phoneticPr fontId="1" type="noConversion"/>
  </si>
  <si>
    <t>成型</t>
    <phoneticPr fontId="1" type="noConversion"/>
  </si>
  <si>
    <t>包装</t>
    <phoneticPr fontId="1" type="noConversion"/>
  </si>
  <si>
    <t>补数</t>
    <phoneticPr fontId="1" type="noConversion"/>
  </si>
  <si>
    <t>出货</t>
    <phoneticPr fontId="1" type="noConversion"/>
  </si>
  <si>
    <t>下单</t>
    <phoneticPr fontId="1" type="noConversion"/>
  </si>
  <si>
    <t>Today</t>
    <phoneticPr fontId="1" type="noConversion"/>
  </si>
  <si>
    <t>所需Days</t>
    <phoneticPr fontId="1" type="noConversion"/>
  </si>
  <si>
    <t>18000双</t>
    <phoneticPr fontId="1" type="noConversion"/>
  </si>
  <si>
    <t>Planned Start</t>
    <phoneticPr fontId="1" type="noConversion"/>
  </si>
  <si>
    <t>Planned End</t>
    <phoneticPr fontId="1" type="noConversion"/>
  </si>
  <si>
    <t>Days</t>
    <phoneticPr fontId="1" type="noConversion"/>
  </si>
  <si>
    <t>已逝去</t>
    <phoneticPr fontId="1" type="noConversion"/>
  </si>
  <si>
    <t>为Done</t>
    <phoneticPr fontId="1" type="noConversion"/>
  </si>
  <si>
    <t>Pending</t>
    <phoneticPr fontId="1" type="noConversion"/>
  </si>
  <si>
    <t>确认订单</t>
    <phoneticPr fontId="1" type="noConversion"/>
  </si>
  <si>
    <t>备料到厂</t>
    <phoneticPr fontId="1" type="noConversion"/>
  </si>
  <si>
    <t>生产面部</t>
    <phoneticPr fontId="1" type="noConversion"/>
  </si>
  <si>
    <t>攀楦</t>
    <phoneticPr fontId="1" type="noConversion"/>
  </si>
  <si>
    <t>成型</t>
    <phoneticPr fontId="1" type="noConversion"/>
  </si>
  <si>
    <t>包装</t>
    <phoneticPr fontId="1" type="noConversion"/>
  </si>
  <si>
    <t>清补</t>
    <phoneticPr fontId="1" type="noConversion"/>
  </si>
  <si>
    <t>最小值：</t>
    <phoneticPr fontId="1" type="noConversion"/>
  </si>
  <si>
    <t>最大值：</t>
    <phoneticPr fontId="1" type="noConversion"/>
  </si>
  <si>
    <t>X轴设定</t>
    <phoneticPr fontId="1" type="noConversion"/>
  </si>
  <si>
    <t>TODAY</t>
    <phoneticPr fontId="1" type="noConversion"/>
  </si>
  <si>
    <t>下单Date</t>
    <phoneticPr fontId="1" type="noConversion"/>
  </si>
  <si>
    <t>交货Date</t>
    <phoneticPr fontId="1" type="noConversion"/>
  </si>
  <si>
    <t>生产Progress Chart</t>
    <phoneticPr fontId="1" type="noConversion"/>
  </si>
  <si>
    <t>总工时</t>
    <phoneticPr fontId="1" type="noConversion"/>
  </si>
  <si>
    <t>包装材料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</si>
</sst>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theme="1"/>
      <name val="Arial Unicode MS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theme="3" tint="0.39985351115451523"/>
      </left>
      <right/>
      <top style="medium">
        <color theme="3" tint="0.39985351115451523"/>
      </top>
      <bottom/>
      <diagonal/>
    </border>
    <border>
      <left/>
      <right/>
      <top style="medium">
        <color theme="3" tint="0.39985351115451523"/>
      </top>
      <bottom/>
      <diagonal/>
    </border>
    <border>
      <left/>
      <right style="medium">
        <color theme="3" tint="0.39985351115451523"/>
      </right>
      <top style="medium">
        <color theme="3" tint="0.39985351115451523"/>
      </top>
      <bottom/>
      <diagonal/>
    </border>
    <border>
      <left style="medium">
        <color theme="3" tint="0.39985351115451523"/>
      </left>
      <right/>
      <top style="medium">
        <color theme="3" tint="0.39988402966399123"/>
      </top>
      <bottom/>
      <diagonal/>
    </border>
    <border>
      <left/>
      <right style="medium">
        <color theme="3" tint="0.39985351115451523"/>
      </right>
      <top/>
      <bottom/>
      <diagonal/>
    </border>
    <border>
      <left style="medium">
        <color theme="3" tint="0.39985351115451523"/>
      </left>
      <right/>
      <top/>
      <bottom/>
      <diagonal/>
    </border>
    <border>
      <left/>
      <right style="medium">
        <color theme="3" tint="0.39985351115451523"/>
      </right>
      <top/>
      <bottom style="hair">
        <color auto="1"/>
      </bottom>
      <diagonal/>
    </border>
    <border>
      <left style="hair">
        <color auto="1"/>
      </left>
      <right style="medium">
        <color theme="3" tint="0.39985351115451523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3" tint="0.39985351115451523"/>
      </right>
      <top style="hair">
        <color auto="1"/>
      </top>
      <bottom style="medium">
        <color theme="3" tint="0.39991454817346722"/>
      </bottom>
      <diagonal/>
    </border>
    <border>
      <left/>
      <right/>
      <top style="medium">
        <color theme="3" tint="0.39991454817346722"/>
      </top>
      <bottom style="medium">
        <color theme="3" tint="0.39985351115451523"/>
      </bottom>
      <diagonal/>
    </border>
    <border>
      <left/>
      <right style="medium">
        <color theme="3" tint="0.39985351115451523"/>
      </right>
      <top style="medium">
        <color theme="3" tint="0.39991454817346722"/>
      </top>
      <bottom style="medium">
        <color theme="3" tint="0.39985351115451523"/>
      </bottom>
      <diagonal/>
    </border>
    <border>
      <left style="medium">
        <color theme="3" tint="0.39985351115451523"/>
      </left>
      <right style="medium">
        <color theme="3" tint="0.39982299264503923"/>
      </right>
      <top style="medium">
        <color theme="3" tint="0.39991454817346722"/>
      </top>
      <bottom style="medium">
        <color theme="3" tint="0.39985351115451523"/>
      </bottom>
      <diagonal/>
    </border>
    <border>
      <left style="medium">
        <color theme="3" tint="0.39982299264503923"/>
      </left>
      <right/>
      <top style="medium">
        <color theme="3" tint="0.39991454817346722"/>
      </top>
      <bottom style="medium">
        <color theme="3" tint="0.39985351115451523"/>
      </bottom>
      <diagonal/>
    </border>
    <border>
      <left/>
      <right/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auto="1"/>
      </left>
      <right style="medium">
        <color theme="3" tint="0.39985351115451523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>
      <alignment vertical="center"/>
    </xf>
    <xf numFmtId="14" fontId="4" fillId="0" borderId="4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>
      <alignment vertical="center"/>
    </xf>
    <xf numFmtId="0" fontId="0" fillId="0" borderId="0" xfId="0" applyBorder="1">
      <alignment vertical="center"/>
    </xf>
    <xf numFmtId="0" fontId="4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14" fontId="0" fillId="4" borderId="0" xfId="0" applyNumberFormat="1" applyFill="1" applyBorder="1">
      <alignment vertical="center"/>
    </xf>
    <xf numFmtId="0" fontId="0" fillId="4" borderId="0" xfId="0" applyNumberForma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3" fillId="5" borderId="11" xfId="0" applyFont="1" applyFill="1" applyBorder="1" applyAlignment="1">
      <alignment horizontal="center" vertical="center"/>
    </xf>
    <xf numFmtId="14" fontId="2" fillId="3" borderId="13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right" vertical="center"/>
    </xf>
    <xf numFmtId="0" fontId="4" fillId="0" borderId="15" xfId="0" applyNumberFormat="1" applyFont="1" applyBorder="1">
      <alignment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9" xfId="0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C95B09"/>
      <color rgb="FF02505A"/>
      <color rgb="FF1B9586"/>
      <color rgb="FF023580"/>
      <color rgb="FF01255B"/>
      <color rgb="FF038597"/>
      <color rgb="FF002948"/>
      <color rgb="FF004A82"/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5325873739466794"/>
          <c:y val="0.1074520670253461"/>
          <c:w val="0.75295051112032063"/>
          <c:h val="0.83389044111421562"/>
        </c:manualLayout>
      </c:layout>
      <c:barChart>
        <c:barDir val="bar"/>
        <c:grouping val="stacked"/>
        <c:ser>
          <c:idx val="0"/>
          <c:order val="0"/>
          <c:tx>
            <c:strRef>
              <c:f>生产Progress!$B$4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</c:spPr>
          <c:dLbls>
            <c:delete val="1"/>
          </c:dLbls>
          <c:cat>
            <c:strRef>
              <c:f>生产Progress!$A$5:$A$15</c:f>
              <c:strCache>
                <c:ptCount val="11"/>
                <c:pt idx="0">
                  <c:v>确认订单</c:v>
                </c:pt>
                <c:pt idx="1">
                  <c:v>备料到厂</c:v>
                </c:pt>
                <c:pt idx="2">
                  <c:v>冲裁</c:v>
                </c:pt>
                <c:pt idx="3">
                  <c:v>锤边</c:v>
                </c:pt>
                <c:pt idx="4">
                  <c:v>生产面部</c:v>
                </c:pt>
                <c:pt idx="5">
                  <c:v>攀楦</c:v>
                </c:pt>
                <c:pt idx="6">
                  <c:v>成型</c:v>
                </c:pt>
                <c:pt idx="7">
                  <c:v>包装</c:v>
                </c:pt>
                <c:pt idx="8">
                  <c:v>清补</c:v>
                </c:pt>
                <c:pt idx="9">
                  <c:v>包装材料</c:v>
                </c:pt>
                <c:pt idx="10">
                  <c:v>出货</c:v>
                </c:pt>
              </c:strCache>
            </c:strRef>
          </c:cat>
          <c:val>
            <c:numRef>
              <c:f>生产Progress!$B$5:$B$15</c:f>
              <c:numCache>
                <c:formatCode>yyyy/m/d</c:formatCode>
                <c:ptCount val="11"/>
                <c:pt idx="0">
                  <c:v>40634</c:v>
                </c:pt>
                <c:pt idx="1">
                  <c:v>40635</c:v>
                </c:pt>
                <c:pt idx="2">
                  <c:v>40647</c:v>
                </c:pt>
                <c:pt idx="3">
                  <c:v>40648</c:v>
                </c:pt>
                <c:pt idx="4">
                  <c:v>40650</c:v>
                </c:pt>
                <c:pt idx="5">
                  <c:v>40660</c:v>
                </c:pt>
                <c:pt idx="6">
                  <c:v>40662</c:v>
                </c:pt>
                <c:pt idx="7">
                  <c:v>40663</c:v>
                </c:pt>
                <c:pt idx="8">
                  <c:v>40666</c:v>
                </c:pt>
                <c:pt idx="9">
                  <c:v>40634</c:v>
                </c:pt>
                <c:pt idx="10">
                  <c:v>40667</c:v>
                </c:pt>
              </c:numCache>
            </c:numRef>
          </c:val>
        </c:ser>
        <c:ser>
          <c:idx val="1"/>
          <c:order val="1"/>
          <c:tx>
            <c:strRef>
              <c:f>生产Progress!$E$4</c:f>
              <c:strCache>
                <c:ptCount val="1"/>
                <c:pt idx="0">
                  <c:v>已逝去</c:v>
                </c:pt>
              </c:strCache>
            </c:strRef>
          </c:tx>
          <c:spPr>
            <a:gradFill flip="none" rotWithShape="1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  <a:tileRect/>
            </a:gradFill>
          </c:spPr>
          <c:dLbls>
            <c:delete val="1"/>
          </c:dLbls>
          <c:cat>
            <c:strRef>
              <c:f>生产Progress!$A$5:$A$15</c:f>
              <c:strCache>
                <c:ptCount val="11"/>
                <c:pt idx="0">
                  <c:v>确认订单</c:v>
                </c:pt>
                <c:pt idx="1">
                  <c:v>备料到厂</c:v>
                </c:pt>
                <c:pt idx="2">
                  <c:v>冲裁</c:v>
                </c:pt>
                <c:pt idx="3">
                  <c:v>锤边</c:v>
                </c:pt>
                <c:pt idx="4">
                  <c:v>生产面部</c:v>
                </c:pt>
                <c:pt idx="5">
                  <c:v>攀楦</c:v>
                </c:pt>
                <c:pt idx="6">
                  <c:v>成型</c:v>
                </c:pt>
                <c:pt idx="7">
                  <c:v>包装</c:v>
                </c:pt>
                <c:pt idx="8">
                  <c:v>清补</c:v>
                </c:pt>
                <c:pt idx="9">
                  <c:v>包装材料</c:v>
                </c:pt>
                <c:pt idx="10">
                  <c:v>出货</c:v>
                </c:pt>
              </c:strCache>
            </c:strRef>
          </c:cat>
          <c:val>
            <c:numRef>
              <c:f>生产Progress!$E$5:$E$15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生产Progress!$F$4</c:f>
              <c:strCache>
                <c:ptCount val="1"/>
                <c:pt idx="0">
                  <c:v>Pending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dLbls>
            <c:delete val="1"/>
          </c:dLbls>
          <c:cat>
            <c:strRef>
              <c:f>生产Progress!$A$5:$A$15</c:f>
              <c:strCache>
                <c:ptCount val="11"/>
                <c:pt idx="0">
                  <c:v>确认订单</c:v>
                </c:pt>
                <c:pt idx="1">
                  <c:v>备料到厂</c:v>
                </c:pt>
                <c:pt idx="2">
                  <c:v>冲裁</c:v>
                </c:pt>
                <c:pt idx="3">
                  <c:v>锤边</c:v>
                </c:pt>
                <c:pt idx="4">
                  <c:v>生产面部</c:v>
                </c:pt>
                <c:pt idx="5">
                  <c:v>攀楦</c:v>
                </c:pt>
                <c:pt idx="6">
                  <c:v>成型</c:v>
                </c:pt>
                <c:pt idx="7">
                  <c:v>包装</c:v>
                </c:pt>
                <c:pt idx="8">
                  <c:v>清补</c:v>
                </c:pt>
                <c:pt idx="9">
                  <c:v>包装材料</c:v>
                </c:pt>
                <c:pt idx="10">
                  <c:v>出货</c:v>
                </c:pt>
              </c:strCache>
            </c:strRef>
          </c:cat>
          <c:val>
            <c:numRef>
              <c:f>生产Progress!$F$5:$F$15</c:f>
              <c:numCache>
                <c:formatCode>General</c:formatCode>
                <c:ptCount val="11"/>
                <c:pt idx="0">
                  <c:v>0</c:v>
                </c:pt>
                <c:pt idx="1">
                  <c:v>11</c:v>
                </c:pt>
                <c:pt idx="2">
                  <c:v>3</c:v>
                </c:pt>
                <c:pt idx="3">
                  <c:v>3</c:v>
                </c:pt>
                <c:pt idx="4">
                  <c:v>12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13</c:v>
                </c:pt>
                <c:pt idx="10">
                  <c:v>1</c:v>
                </c:pt>
              </c:numCache>
            </c:numRef>
          </c:val>
        </c:ser>
        <c:dLbls>
          <c:showVal val="1"/>
        </c:dLbls>
        <c:gapWidth val="10"/>
        <c:overlap val="100"/>
        <c:axId val="75995392"/>
        <c:axId val="76013568"/>
      </c:barChart>
      <c:scatterChart>
        <c:scatterStyle val="lineMarker"/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4593542939999724E-3"/>
                  <c:y val="4.3036924283182114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altLang="en-US" sz="1100">
                        <a:solidFill>
                          <a:srgbClr val="FF0000"/>
                        </a:solidFill>
                      </a:rPr>
                      <a:t>2011-4-3</a:t>
                    </a:r>
                  </a:p>
                </c:rich>
              </c:tx>
              <c:numFmt formatCode="yyyy/m/d" sourceLinked="0"/>
              <c:spPr>
                <a:noFill/>
                <a:ln>
                  <a:noFill/>
                </a:ln>
              </c:spPr>
              <c:dLblPos val="r"/>
              <c:showCatName val="1"/>
            </c:dLbl>
            <c:numFmt formatCode="yyyy/m/d" sourceLinked="0"/>
            <c:txPr>
              <a:bodyPr/>
              <a:lstStyle/>
              <a:p>
                <a:pPr>
                  <a:defRPr b="1"/>
                </a:pPr>
                <a:endParaRPr lang="zh-CN"/>
              </a:p>
            </c:txPr>
            <c:dLblPos val="r"/>
            <c:showCatName val="1"/>
          </c:dLbls>
          <c:errBars>
            <c:errDir val="y"/>
            <c:errBarType val="minus"/>
            <c:errValType val="fixedVal"/>
            <c:noEndCap val="1"/>
            <c:val val="1"/>
            <c:spPr>
              <a:ln>
                <a:solidFill>
                  <a:srgbClr val="FF0000"/>
                </a:solidFill>
              </a:ln>
            </c:spPr>
          </c:errBars>
          <c:xVal>
            <c:numRef>
              <c:f>生产Progress!$A$4</c:f>
              <c:numCache>
                <c:formatCode>yyyy/m/d</c:formatCode>
                <c:ptCount val="1"/>
                <c:pt idx="0">
                  <c:v>40636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</c:ser>
        <c:dLbls>
          <c:showVal val="1"/>
        </c:dLbls>
        <c:axId val="76016640"/>
        <c:axId val="76015104"/>
      </c:scatterChart>
      <c:catAx>
        <c:axId val="75995392"/>
        <c:scaling>
          <c:orientation val="maxMin"/>
        </c:scaling>
        <c:axPos val="l"/>
        <c:numFmt formatCode="yyyy/m/d" sourceLinked="1"/>
        <c:tickLblPos val="nextTo"/>
        <c:crossAx val="76013568"/>
        <c:crosses val="autoZero"/>
        <c:auto val="1"/>
        <c:lblAlgn val="ctr"/>
        <c:lblOffset val="100"/>
      </c:catAx>
      <c:valAx>
        <c:axId val="76013568"/>
        <c:scaling>
          <c:orientation val="minMax"/>
          <c:max val="40669"/>
          <c:min val="40634"/>
        </c:scaling>
        <c:axPos val="t"/>
        <c:majorGridlines>
          <c:spPr>
            <a:ln>
              <a:prstDash val="sysDot"/>
            </a:ln>
          </c:spPr>
        </c:majorGridlines>
        <c:numFmt formatCode="m/d;@" sourceLinked="0"/>
        <c:tickLblPos val="nextTo"/>
        <c:crossAx val="75995392"/>
        <c:crosses val="autoZero"/>
        <c:crossBetween val="between"/>
        <c:majorUnit val="3"/>
      </c:valAx>
      <c:valAx>
        <c:axId val="76015104"/>
        <c:scaling>
          <c:orientation val="minMax"/>
          <c:max val="1"/>
          <c:min val="0"/>
        </c:scaling>
        <c:delete val="1"/>
        <c:axPos val="r"/>
        <c:numFmt formatCode="General" sourceLinked="1"/>
        <c:tickLblPos val="nextTo"/>
        <c:crossAx val="76016640"/>
        <c:crosses val="max"/>
        <c:crossBetween val="midCat"/>
      </c:valAx>
      <c:valAx>
        <c:axId val="76016640"/>
        <c:scaling>
          <c:orientation val="minMax"/>
        </c:scaling>
        <c:delete val="1"/>
        <c:axPos val="b"/>
        <c:numFmt formatCode="yyyy/m/d" sourceLinked="1"/>
        <c:tickLblPos val="nextTo"/>
        <c:crossAx val="76015104"/>
        <c:crosses val="autoZero"/>
        <c:crossBetween val="midCat"/>
      </c:valAx>
      <c:spPr>
        <a:solidFill>
          <a:srgbClr val="FFFF99"/>
        </a:solidFill>
      </c:spPr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5321383011481143"/>
          <c:y val="7.407407407407407E-2"/>
          <c:w val="0.67400313787592192"/>
          <c:h val="0.79869969378827776"/>
        </c:manualLayout>
      </c:layout>
      <c:barChart>
        <c:barDir val="bar"/>
        <c:grouping val="stacked"/>
        <c:ser>
          <c:idx val="0"/>
          <c:order val="0"/>
          <c:tx>
            <c:strRef>
              <c:f>生产Progress!$B$4</c:f>
              <c:strCache>
                <c:ptCount val="1"/>
                <c:pt idx="0">
                  <c:v>Planned Start</c:v>
                </c:pt>
              </c:strCache>
            </c:strRef>
          </c:tx>
          <c:cat>
            <c:strRef>
              <c:f>生产Progress!$A$5:$A$15</c:f>
              <c:strCache>
                <c:ptCount val="11"/>
                <c:pt idx="0">
                  <c:v>确认订单</c:v>
                </c:pt>
                <c:pt idx="1">
                  <c:v>备料到厂</c:v>
                </c:pt>
                <c:pt idx="2">
                  <c:v>冲裁</c:v>
                </c:pt>
                <c:pt idx="3">
                  <c:v>锤边</c:v>
                </c:pt>
                <c:pt idx="4">
                  <c:v>生产面部</c:v>
                </c:pt>
                <c:pt idx="5">
                  <c:v>攀楦</c:v>
                </c:pt>
                <c:pt idx="6">
                  <c:v>成型</c:v>
                </c:pt>
                <c:pt idx="7">
                  <c:v>包装</c:v>
                </c:pt>
                <c:pt idx="8">
                  <c:v>清补</c:v>
                </c:pt>
                <c:pt idx="9">
                  <c:v>包装材料</c:v>
                </c:pt>
                <c:pt idx="10">
                  <c:v>出货</c:v>
                </c:pt>
              </c:strCache>
            </c:strRef>
          </c:cat>
          <c:val>
            <c:numRef>
              <c:f>生产Progress!$B$5:$B$15</c:f>
              <c:numCache>
                <c:formatCode>yyyy/m/d</c:formatCode>
                <c:ptCount val="11"/>
                <c:pt idx="0">
                  <c:v>40634</c:v>
                </c:pt>
                <c:pt idx="1">
                  <c:v>40635</c:v>
                </c:pt>
                <c:pt idx="2">
                  <c:v>40647</c:v>
                </c:pt>
                <c:pt idx="3">
                  <c:v>40648</c:v>
                </c:pt>
                <c:pt idx="4">
                  <c:v>40650</c:v>
                </c:pt>
                <c:pt idx="5">
                  <c:v>40660</c:v>
                </c:pt>
                <c:pt idx="6">
                  <c:v>40662</c:v>
                </c:pt>
                <c:pt idx="7">
                  <c:v>40663</c:v>
                </c:pt>
                <c:pt idx="8">
                  <c:v>40666</c:v>
                </c:pt>
                <c:pt idx="9">
                  <c:v>40634</c:v>
                </c:pt>
                <c:pt idx="10">
                  <c:v>40667</c:v>
                </c:pt>
              </c:numCache>
            </c:numRef>
          </c:val>
        </c:ser>
        <c:ser>
          <c:idx val="1"/>
          <c:order val="1"/>
          <c:tx>
            <c:strRef>
              <c:f>生产Progress!$E$4</c:f>
              <c:strCache>
                <c:ptCount val="1"/>
                <c:pt idx="0">
                  <c:v>已逝去</c:v>
                </c:pt>
              </c:strCache>
            </c:strRef>
          </c:tx>
          <c:cat>
            <c:strRef>
              <c:f>生产Progress!$A$5:$A$15</c:f>
              <c:strCache>
                <c:ptCount val="11"/>
                <c:pt idx="0">
                  <c:v>确认订单</c:v>
                </c:pt>
                <c:pt idx="1">
                  <c:v>备料到厂</c:v>
                </c:pt>
                <c:pt idx="2">
                  <c:v>冲裁</c:v>
                </c:pt>
                <c:pt idx="3">
                  <c:v>锤边</c:v>
                </c:pt>
                <c:pt idx="4">
                  <c:v>生产面部</c:v>
                </c:pt>
                <c:pt idx="5">
                  <c:v>攀楦</c:v>
                </c:pt>
                <c:pt idx="6">
                  <c:v>成型</c:v>
                </c:pt>
                <c:pt idx="7">
                  <c:v>包装</c:v>
                </c:pt>
                <c:pt idx="8">
                  <c:v>清补</c:v>
                </c:pt>
                <c:pt idx="9">
                  <c:v>包装材料</c:v>
                </c:pt>
                <c:pt idx="10">
                  <c:v>出货</c:v>
                </c:pt>
              </c:strCache>
            </c:strRef>
          </c:cat>
          <c:val>
            <c:numRef>
              <c:f>生产Progress!$E$5:$E$15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生产Progress!$F$4</c:f>
              <c:strCache>
                <c:ptCount val="1"/>
                <c:pt idx="0">
                  <c:v>Pending</c:v>
                </c:pt>
              </c:strCache>
            </c:strRef>
          </c:tx>
          <c:cat>
            <c:strRef>
              <c:f>生产Progress!$A$5:$A$15</c:f>
              <c:strCache>
                <c:ptCount val="11"/>
                <c:pt idx="0">
                  <c:v>确认订单</c:v>
                </c:pt>
                <c:pt idx="1">
                  <c:v>备料到厂</c:v>
                </c:pt>
                <c:pt idx="2">
                  <c:v>冲裁</c:v>
                </c:pt>
                <c:pt idx="3">
                  <c:v>锤边</c:v>
                </c:pt>
                <c:pt idx="4">
                  <c:v>生产面部</c:v>
                </c:pt>
                <c:pt idx="5">
                  <c:v>攀楦</c:v>
                </c:pt>
                <c:pt idx="6">
                  <c:v>成型</c:v>
                </c:pt>
                <c:pt idx="7">
                  <c:v>包装</c:v>
                </c:pt>
                <c:pt idx="8">
                  <c:v>清补</c:v>
                </c:pt>
                <c:pt idx="9">
                  <c:v>包装材料</c:v>
                </c:pt>
                <c:pt idx="10">
                  <c:v>出货</c:v>
                </c:pt>
              </c:strCache>
            </c:strRef>
          </c:cat>
          <c:val>
            <c:numRef>
              <c:f>生产Progress!$F$5:$F$15</c:f>
              <c:numCache>
                <c:formatCode>General</c:formatCode>
                <c:ptCount val="11"/>
                <c:pt idx="0">
                  <c:v>0</c:v>
                </c:pt>
                <c:pt idx="1">
                  <c:v>11</c:v>
                </c:pt>
                <c:pt idx="2">
                  <c:v>3</c:v>
                </c:pt>
                <c:pt idx="3">
                  <c:v>3</c:v>
                </c:pt>
                <c:pt idx="4">
                  <c:v>12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13</c:v>
                </c:pt>
                <c:pt idx="10">
                  <c:v>1</c:v>
                </c:pt>
              </c:numCache>
            </c:numRef>
          </c:val>
        </c:ser>
        <c:overlap val="100"/>
        <c:axId val="75913856"/>
        <c:axId val="75919744"/>
      </c:barChart>
      <c:catAx>
        <c:axId val="75913856"/>
        <c:scaling>
          <c:orientation val="minMax"/>
        </c:scaling>
        <c:axPos val="l"/>
        <c:tickLblPos val="nextTo"/>
        <c:crossAx val="75919744"/>
        <c:crosses val="autoZero"/>
        <c:auto val="1"/>
        <c:lblAlgn val="ctr"/>
        <c:lblOffset val="100"/>
      </c:catAx>
      <c:valAx>
        <c:axId val="75919744"/>
        <c:scaling>
          <c:orientation val="minMax"/>
        </c:scaling>
        <c:axPos val="b"/>
        <c:majorGridlines/>
        <c:numFmt formatCode="yyyy/m/d" sourceLinked="1"/>
        <c:tickLblPos val="nextTo"/>
        <c:crossAx val="75913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1</xdr:row>
      <xdr:rowOff>0</xdr:rowOff>
    </xdr:from>
    <xdr:to>
      <xdr:col>14</xdr:col>
      <xdr:colOff>485775</xdr:colOff>
      <xdr:row>16</xdr:row>
      <xdr:rowOff>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12</xdr:col>
      <xdr:colOff>593271</xdr:colOff>
      <xdr:row>25</xdr:row>
      <xdr:rowOff>72118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opLeftCell="A13" workbookViewId="0">
      <selection activeCell="B20" sqref="B20:G30"/>
    </sheetView>
  </sheetViews>
  <sheetFormatPr defaultRowHeight="13.5"/>
  <cols>
    <col min="2" max="2" width="9.875" customWidth="1"/>
    <col min="3" max="3" width="12.375" customWidth="1"/>
    <col min="4" max="4" width="8.5" customWidth="1"/>
    <col min="5" max="5" width="14.375" customWidth="1"/>
    <col min="6" max="6" width="12.75" customWidth="1"/>
  </cols>
  <sheetData>
    <row r="1" spans="1:10">
      <c r="E1" t="s">
        <v>11</v>
      </c>
      <c r="F1" t="s">
        <v>10</v>
      </c>
    </row>
    <row r="2" spans="1:10">
      <c r="A2" t="s">
        <v>14</v>
      </c>
      <c r="C2" s="1"/>
      <c r="D2" s="1"/>
      <c r="E2" s="1">
        <v>40632</v>
      </c>
      <c r="F2" s="1">
        <v>40693</v>
      </c>
      <c r="G2">
        <f>F2-E2</f>
        <v>61</v>
      </c>
    </row>
    <row r="3" spans="1:10">
      <c r="C3" s="1"/>
      <c r="D3" s="1"/>
    </row>
    <row r="4" spans="1:10">
      <c r="B4" t="s">
        <v>12</v>
      </c>
      <c r="C4" s="1">
        <v>40635</v>
      </c>
      <c r="D4" s="1"/>
    </row>
    <row r="6" spans="1:10" ht="15.75" customHeight="1">
      <c r="B6" s="3" t="s">
        <v>0</v>
      </c>
      <c r="C6" s="6" t="s">
        <v>15</v>
      </c>
      <c r="D6" s="7" t="s">
        <v>17</v>
      </c>
      <c r="E6" s="6" t="s">
        <v>16</v>
      </c>
      <c r="F6" s="3" t="s">
        <v>18</v>
      </c>
      <c r="G6" s="3" t="s">
        <v>19</v>
      </c>
      <c r="I6" s="2" t="s">
        <v>13</v>
      </c>
    </row>
    <row r="7" spans="1:10" ht="15.75" customHeight="1">
      <c r="B7" s="3" t="s">
        <v>1</v>
      </c>
      <c r="C7" s="4">
        <v>40622</v>
      </c>
      <c r="D7" s="5">
        <f>E7-C7</f>
        <v>9</v>
      </c>
      <c r="E7" s="4">
        <v>40631</v>
      </c>
      <c r="F7" s="8"/>
      <c r="G7" s="5"/>
      <c r="I7">
        <v>10</v>
      </c>
      <c r="J7">
        <f t="shared" ref="J7:J16" si="0">E7-C7</f>
        <v>9</v>
      </c>
    </row>
    <row r="8" spans="1:10" ht="15.75" customHeight="1">
      <c r="B8" s="3" t="s">
        <v>2</v>
      </c>
      <c r="C8" s="4">
        <v>40632</v>
      </c>
      <c r="D8" s="5">
        <f t="shared" ref="D8:D16" si="1">E8-C8</f>
        <v>2</v>
      </c>
      <c r="E8" s="4">
        <v>40634</v>
      </c>
      <c r="F8" s="8"/>
      <c r="G8" s="5"/>
      <c r="I8">
        <v>3</v>
      </c>
      <c r="J8">
        <f t="shared" si="0"/>
        <v>2</v>
      </c>
    </row>
    <row r="9" spans="1:10" ht="15.75" customHeight="1">
      <c r="B9" s="3" t="s">
        <v>3</v>
      </c>
      <c r="C9" s="4">
        <v>40635</v>
      </c>
      <c r="D9" s="5">
        <f t="shared" si="1"/>
        <v>2</v>
      </c>
      <c r="E9" s="4">
        <v>40637</v>
      </c>
      <c r="F9" s="8"/>
      <c r="G9" s="5"/>
      <c r="I9">
        <v>3</v>
      </c>
      <c r="J9">
        <f t="shared" si="0"/>
        <v>2</v>
      </c>
    </row>
    <row r="10" spans="1:10" ht="15.75" customHeight="1">
      <c r="B10" s="3" t="s">
        <v>4</v>
      </c>
      <c r="C10" s="4">
        <v>40638</v>
      </c>
      <c r="D10" s="5">
        <f t="shared" si="1"/>
        <v>6</v>
      </c>
      <c r="E10" s="4">
        <v>40644</v>
      </c>
      <c r="F10" s="8"/>
      <c r="G10" s="5"/>
      <c r="I10">
        <v>7</v>
      </c>
      <c r="J10">
        <f t="shared" si="0"/>
        <v>6</v>
      </c>
    </row>
    <row r="11" spans="1:10" ht="15.75" customHeight="1">
      <c r="B11" s="3" t="s">
        <v>5</v>
      </c>
      <c r="C11" s="4">
        <v>40645</v>
      </c>
      <c r="D11" s="5">
        <f t="shared" si="1"/>
        <v>6</v>
      </c>
      <c r="E11" s="4">
        <v>40651</v>
      </c>
      <c r="F11" s="8"/>
      <c r="G11" s="5"/>
      <c r="I11">
        <v>7</v>
      </c>
      <c r="J11">
        <f t="shared" si="0"/>
        <v>6</v>
      </c>
    </row>
    <row r="12" spans="1:10" ht="15.75" customHeight="1">
      <c r="B12" s="3" t="s">
        <v>6</v>
      </c>
      <c r="C12" s="4">
        <v>40652</v>
      </c>
      <c r="D12" s="5">
        <f t="shared" si="1"/>
        <v>2</v>
      </c>
      <c r="E12" s="4">
        <v>40654</v>
      </c>
      <c r="F12" s="8"/>
      <c r="G12" s="5"/>
      <c r="I12">
        <v>3</v>
      </c>
      <c r="J12">
        <f t="shared" si="0"/>
        <v>2</v>
      </c>
    </row>
    <row r="13" spans="1:10" ht="15.75" customHeight="1">
      <c r="B13" s="3" t="s">
        <v>7</v>
      </c>
      <c r="C13" s="4">
        <v>40655</v>
      </c>
      <c r="D13" s="5">
        <f t="shared" si="1"/>
        <v>2</v>
      </c>
      <c r="E13" s="4">
        <v>40657</v>
      </c>
      <c r="F13" s="8"/>
      <c r="G13" s="5"/>
      <c r="I13">
        <v>3</v>
      </c>
      <c r="J13">
        <f t="shared" si="0"/>
        <v>2</v>
      </c>
    </row>
    <row r="14" spans="1:10" ht="15.75" customHeight="1">
      <c r="B14" s="3" t="s">
        <v>8</v>
      </c>
      <c r="C14" s="4">
        <v>40658</v>
      </c>
      <c r="D14" s="5">
        <f t="shared" si="1"/>
        <v>2</v>
      </c>
      <c r="E14" s="4">
        <v>40660</v>
      </c>
      <c r="F14" s="8"/>
      <c r="G14" s="5"/>
      <c r="I14">
        <v>3</v>
      </c>
      <c r="J14">
        <f t="shared" si="0"/>
        <v>2</v>
      </c>
    </row>
    <row r="15" spans="1:10" ht="15.75" customHeight="1">
      <c r="B15" s="3" t="s">
        <v>9</v>
      </c>
      <c r="C15" s="4">
        <v>40661</v>
      </c>
      <c r="D15" s="5">
        <f t="shared" si="1"/>
        <v>1</v>
      </c>
      <c r="E15" s="4">
        <v>40662</v>
      </c>
      <c r="F15" s="8"/>
      <c r="G15" s="5"/>
      <c r="I15">
        <v>1</v>
      </c>
      <c r="J15">
        <f t="shared" si="0"/>
        <v>1</v>
      </c>
    </row>
    <row r="16" spans="1:10" ht="15.75" customHeight="1">
      <c r="B16" s="3" t="s">
        <v>10</v>
      </c>
      <c r="C16" s="4">
        <v>40663</v>
      </c>
      <c r="D16" s="5">
        <f t="shared" si="1"/>
        <v>0</v>
      </c>
      <c r="E16" s="4">
        <v>40663</v>
      </c>
      <c r="F16" s="8"/>
      <c r="G16" s="5"/>
      <c r="I16">
        <f>SUM(J7:J15)</f>
        <v>32</v>
      </c>
      <c r="J16">
        <f t="shared" si="0"/>
        <v>0</v>
      </c>
    </row>
    <row r="17" spans="2:11">
      <c r="K17">
        <f>SUM(K7:K16)</f>
        <v>0</v>
      </c>
    </row>
    <row r="20" spans="2:11">
      <c r="B20" s="3" t="s">
        <v>0</v>
      </c>
      <c r="C20" s="6" t="s">
        <v>15</v>
      </c>
      <c r="D20" s="7" t="s">
        <v>17</v>
      </c>
      <c r="E20" s="6" t="s">
        <v>16</v>
      </c>
      <c r="F20" s="3" t="s">
        <v>18</v>
      </c>
      <c r="G20" s="3" t="s">
        <v>19</v>
      </c>
    </row>
    <row r="21" spans="2:11">
      <c r="B21" s="3" t="s">
        <v>1</v>
      </c>
      <c r="C21" s="4">
        <v>40622</v>
      </c>
      <c r="D21" s="5">
        <f>E21-C21</f>
        <v>9</v>
      </c>
      <c r="E21" s="4">
        <v>40631</v>
      </c>
      <c r="F21" s="8"/>
      <c r="G21" s="5"/>
    </row>
    <row r="22" spans="2:11">
      <c r="B22" s="3" t="s">
        <v>2</v>
      </c>
      <c r="C22" s="4">
        <v>40632</v>
      </c>
      <c r="D22" s="5">
        <f t="shared" ref="D22:D30" si="2">E22-C22</f>
        <v>2</v>
      </c>
      <c r="E22" s="4">
        <v>40634</v>
      </c>
      <c r="F22" s="8"/>
      <c r="G22" s="5"/>
    </row>
    <row r="23" spans="2:11">
      <c r="B23" s="3" t="s">
        <v>3</v>
      </c>
      <c r="C23" s="4">
        <v>40635</v>
      </c>
      <c r="D23" s="5">
        <f t="shared" si="2"/>
        <v>2</v>
      </c>
      <c r="E23" s="4">
        <v>40637</v>
      </c>
      <c r="F23" s="8"/>
      <c r="G23" s="5"/>
    </row>
    <row r="24" spans="2:11">
      <c r="B24" s="3" t="s">
        <v>4</v>
      </c>
      <c r="C24" s="4">
        <v>40638</v>
      </c>
      <c r="D24" s="5">
        <f t="shared" si="2"/>
        <v>6</v>
      </c>
      <c r="E24" s="4">
        <v>40644</v>
      </c>
      <c r="F24" s="8"/>
      <c r="G24" s="5"/>
    </row>
    <row r="25" spans="2:11">
      <c r="B25" s="3" t="s">
        <v>5</v>
      </c>
      <c r="C25" s="4">
        <v>40645</v>
      </c>
      <c r="D25" s="5">
        <f t="shared" si="2"/>
        <v>6</v>
      </c>
      <c r="E25" s="4">
        <v>40651</v>
      </c>
      <c r="F25" s="8"/>
      <c r="G25" s="5"/>
    </row>
    <row r="26" spans="2:11">
      <c r="B26" s="3" t="s">
        <v>6</v>
      </c>
      <c r="C26" s="4">
        <v>40652</v>
      </c>
      <c r="D26" s="5">
        <f t="shared" si="2"/>
        <v>2</v>
      </c>
      <c r="E26" s="4">
        <v>40654</v>
      </c>
      <c r="F26" s="8"/>
      <c r="G26" s="5"/>
    </row>
    <row r="27" spans="2:11">
      <c r="B27" s="3" t="s">
        <v>7</v>
      </c>
      <c r="C27" s="4">
        <v>40655</v>
      </c>
      <c r="D27" s="5">
        <f t="shared" si="2"/>
        <v>2</v>
      </c>
      <c r="E27" s="4">
        <v>40657</v>
      </c>
      <c r="F27" s="8"/>
      <c r="G27" s="5"/>
    </row>
    <row r="28" spans="2:11">
      <c r="B28" s="3" t="s">
        <v>8</v>
      </c>
      <c r="C28" s="4">
        <v>40658</v>
      </c>
      <c r="D28" s="5">
        <f t="shared" si="2"/>
        <v>2</v>
      </c>
      <c r="E28" s="4">
        <v>40660</v>
      </c>
      <c r="F28" s="8"/>
      <c r="G28" s="5"/>
    </row>
    <row r="29" spans="2:11">
      <c r="B29" s="3" t="s">
        <v>9</v>
      </c>
      <c r="C29" s="4">
        <v>40661</v>
      </c>
      <c r="D29" s="5">
        <f t="shared" si="2"/>
        <v>1</v>
      </c>
      <c r="E29" s="4">
        <v>40662</v>
      </c>
      <c r="F29" s="8"/>
      <c r="G29" s="5"/>
    </row>
    <row r="30" spans="2:11">
      <c r="B30" s="3" t="s">
        <v>10</v>
      </c>
      <c r="C30" s="4">
        <v>40663</v>
      </c>
      <c r="D30" s="5">
        <f t="shared" si="2"/>
        <v>0</v>
      </c>
      <c r="E30" s="4">
        <v>40663</v>
      </c>
      <c r="F30" s="8"/>
      <c r="G30" s="5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showGridLines="0" tabSelected="1" workbookViewId="0">
      <selection activeCell="D22" sqref="D22"/>
    </sheetView>
  </sheetViews>
  <sheetFormatPr defaultRowHeight="13.5"/>
  <cols>
    <col min="1" max="1" width="12.125" customWidth="1"/>
    <col min="2" max="2" width="12.375" customWidth="1"/>
    <col min="3" max="3" width="7" customWidth="1"/>
    <col min="4" max="4" width="12.375" customWidth="1"/>
    <col min="5" max="6" width="8.875" customWidth="1"/>
  </cols>
  <sheetData>
    <row r="1" spans="1:6" ht="14.25" thickBot="1"/>
    <row r="2" spans="1:6" ht="18" customHeight="1" thickBot="1">
      <c r="A2" s="46" t="s">
        <v>34</v>
      </c>
      <c r="B2" s="47"/>
      <c r="C2" s="44" t="s">
        <v>32</v>
      </c>
      <c r="D2" s="44"/>
      <c r="E2" s="44" t="s">
        <v>33</v>
      </c>
      <c r="F2" s="45"/>
    </row>
    <row r="3" spans="1:6">
      <c r="A3" s="26" t="s">
        <v>31</v>
      </c>
      <c r="B3" s="25"/>
      <c r="C3" s="42">
        <v>40634</v>
      </c>
      <c r="D3" s="42"/>
      <c r="E3" s="42">
        <v>40669</v>
      </c>
      <c r="F3" s="43"/>
    </row>
    <row r="4" spans="1:6" ht="18.75" customHeight="1">
      <c r="A4" s="27">
        <f ca="1">TODAY()</f>
        <v>40636</v>
      </c>
      <c r="B4" s="11" t="s">
        <v>15</v>
      </c>
      <c r="C4" s="11" t="s">
        <v>17</v>
      </c>
      <c r="D4" s="11" t="s">
        <v>16</v>
      </c>
      <c r="E4" s="11" t="s">
        <v>18</v>
      </c>
      <c r="F4" s="33" t="s">
        <v>20</v>
      </c>
    </row>
    <row r="5" spans="1:6" ht="18.75" customHeight="1">
      <c r="A5" s="28" t="s">
        <v>21</v>
      </c>
      <c r="B5" s="12">
        <f>C3</f>
        <v>40634</v>
      </c>
      <c r="C5" s="39">
        <v>1</v>
      </c>
      <c r="D5" s="13">
        <f>B5+C5</f>
        <v>40635</v>
      </c>
      <c r="E5" s="14">
        <f t="shared" ref="E5:E15" ca="1" si="0">IF($A$4&gt;=D5,C5,IF($A$4&gt;B5,$A$4-B5,""))</f>
        <v>1</v>
      </c>
      <c r="F5" s="29" t="str">
        <f t="shared" ref="F5:F15" ca="1" si="1">IF($A$4&lt;=B5,C5,IF($A$4&lt;D5,D5-$A$4,""))</f>
        <v/>
      </c>
    </row>
    <row r="6" spans="1:6" ht="18.75" customHeight="1">
      <c r="A6" s="28" t="s">
        <v>22</v>
      </c>
      <c r="B6" s="12">
        <f>B5+1</f>
        <v>40635</v>
      </c>
      <c r="C6" s="39">
        <v>12</v>
      </c>
      <c r="D6" s="13">
        <f t="shared" ref="D6:D15" si="2">B6+C6</f>
        <v>40647</v>
      </c>
      <c r="E6" s="14">
        <f t="shared" ca="1" si="0"/>
        <v>1</v>
      </c>
      <c r="F6" s="30">
        <f t="shared" ca="1" si="1"/>
        <v>11</v>
      </c>
    </row>
    <row r="7" spans="1:6" ht="18.75" customHeight="1">
      <c r="A7" s="28" t="s">
        <v>2</v>
      </c>
      <c r="B7" s="12">
        <f>B6+12</f>
        <v>40647</v>
      </c>
      <c r="C7" s="39">
        <v>3</v>
      </c>
      <c r="D7" s="13">
        <f t="shared" si="2"/>
        <v>40650</v>
      </c>
      <c r="E7" s="15" t="str">
        <f t="shared" ca="1" si="0"/>
        <v/>
      </c>
      <c r="F7" s="30">
        <f t="shared" ca="1" si="1"/>
        <v>3</v>
      </c>
    </row>
    <row r="8" spans="1:6" ht="18.75" customHeight="1">
      <c r="A8" s="28" t="s">
        <v>3</v>
      </c>
      <c r="B8" s="12">
        <f>B7+1</f>
        <v>40648</v>
      </c>
      <c r="C8" s="39">
        <v>3</v>
      </c>
      <c r="D8" s="13">
        <f t="shared" si="2"/>
        <v>40651</v>
      </c>
      <c r="E8" s="15" t="str">
        <f t="shared" ca="1" si="0"/>
        <v/>
      </c>
      <c r="F8" s="30">
        <f t="shared" ca="1" si="1"/>
        <v>3</v>
      </c>
    </row>
    <row r="9" spans="1:6" ht="18.75" customHeight="1">
      <c r="A9" s="28" t="s">
        <v>23</v>
      </c>
      <c r="B9" s="12">
        <f>B8+2</f>
        <v>40650</v>
      </c>
      <c r="C9" s="39">
        <v>12</v>
      </c>
      <c r="D9" s="13">
        <f t="shared" si="2"/>
        <v>40662</v>
      </c>
      <c r="E9" s="15" t="str">
        <f t="shared" ca="1" si="0"/>
        <v/>
      </c>
      <c r="F9" s="30">
        <f t="shared" ca="1" si="1"/>
        <v>12</v>
      </c>
    </row>
    <row r="10" spans="1:6" ht="18.75" customHeight="1">
      <c r="A10" s="28" t="s">
        <v>24</v>
      </c>
      <c r="B10" s="12">
        <f>B9+10</f>
        <v>40660</v>
      </c>
      <c r="C10" s="39">
        <v>4</v>
      </c>
      <c r="D10" s="13">
        <f t="shared" si="2"/>
        <v>40664</v>
      </c>
      <c r="E10" s="15" t="str">
        <f t="shared" ca="1" si="0"/>
        <v/>
      </c>
      <c r="F10" s="30">
        <f t="shared" ca="1" si="1"/>
        <v>4</v>
      </c>
    </row>
    <row r="11" spans="1:6" ht="18.75" customHeight="1">
      <c r="A11" s="28" t="s">
        <v>25</v>
      </c>
      <c r="B11" s="12">
        <f>B10+2</f>
        <v>40662</v>
      </c>
      <c r="C11" s="39">
        <v>4</v>
      </c>
      <c r="D11" s="13">
        <f t="shared" si="2"/>
        <v>40666</v>
      </c>
      <c r="E11" s="15" t="str">
        <f t="shared" ca="1" si="0"/>
        <v/>
      </c>
      <c r="F11" s="30">
        <f t="shared" ca="1" si="1"/>
        <v>4</v>
      </c>
    </row>
    <row r="12" spans="1:6" ht="18.75" customHeight="1">
      <c r="A12" s="28" t="s">
        <v>26</v>
      </c>
      <c r="B12" s="12">
        <f>B11+1</f>
        <v>40663</v>
      </c>
      <c r="C12" s="39">
        <v>4</v>
      </c>
      <c r="D12" s="13">
        <f t="shared" si="2"/>
        <v>40667</v>
      </c>
      <c r="E12" s="15" t="str">
        <f t="shared" ca="1" si="0"/>
        <v/>
      </c>
      <c r="F12" s="30">
        <f t="shared" ca="1" si="1"/>
        <v>4</v>
      </c>
    </row>
    <row r="13" spans="1:6" ht="18.75" customHeight="1">
      <c r="A13" s="28" t="s">
        <v>27</v>
      </c>
      <c r="B13" s="12">
        <f>B12+3</f>
        <v>40666</v>
      </c>
      <c r="C13" s="39">
        <v>1</v>
      </c>
      <c r="D13" s="13">
        <f t="shared" si="2"/>
        <v>40667</v>
      </c>
      <c r="E13" s="15" t="str">
        <f t="shared" ca="1" si="0"/>
        <v/>
      </c>
      <c r="F13" s="30">
        <f t="shared" ca="1" si="1"/>
        <v>1</v>
      </c>
    </row>
    <row r="14" spans="1:6" ht="18.75" customHeight="1">
      <c r="A14" s="28" t="s">
        <v>36</v>
      </c>
      <c r="B14" s="16">
        <f>C3</f>
        <v>40634</v>
      </c>
      <c r="C14" s="40">
        <v>15</v>
      </c>
      <c r="D14" s="17">
        <f t="shared" si="2"/>
        <v>40649</v>
      </c>
      <c r="E14" s="18">
        <f t="shared" ca="1" si="0"/>
        <v>2</v>
      </c>
      <c r="F14" s="41">
        <f t="shared" ca="1" si="1"/>
        <v>13</v>
      </c>
    </row>
    <row r="15" spans="1:6" ht="18.75" customHeight="1" thickBot="1">
      <c r="A15" s="28" t="s">
        <v>10</v>
      </c>
      <c r="B15" s="16">
        <f>B13+1</f>
        <v>40667</v>
      </c>
      <c r="C15" s="40">
        <v>1</v>
      </c>
      <c r="D15" s="17">
        <f t="shared" si="2"/>
        <v>40668</v>
      </c>
      <c r="E15" s="18" t="str">
        <f t="shared" ca="1" si="0"/>
        <v/>
      </c>
      <c r="F15" s="31">
        <f t="shared" ca="1" si="1"/>
        <v>1</v>
      </c>
    </row>
    <row r="16" spans="1:6" ht="21.75" customHeight="1" thickBot="1">
      <c r="A16" s="34" t="s">
        <v>35</v>
      </c>
      <c r="B16" s="36"/>
      <c r="C16" s="35">
        <f>SUM(C5:C15)</f>
        <v>60</v>
      </c>
      <c r="D16" s="37"/>
      <c r="E16" s="38">
        <f ca="1">SUM(E5:E15)</f>
        <v>4</v>
      </c>
      <c r="F16" s="32">
        <f ca="1">SUM(F5:F15)</f>
        <v>56</v>
      </c>
    </row>
    <row r="17" spans="1:6" ht="8.25" customHeight="1">
      <c r="A17" s="10"/>
      <c r="B17" s="19"/>
      <c r="C17" s="19"/>
      <c r="D17" s="19"/>
      <c r="E17" s="20"/>
      <c r="F17" s="21"/>
    </row>
    <row r="18" spans="1:6">
      <c r="A18" s="22" t="s">
        <v>30</v>
      </c>
      <c r="B18" s="23"/>
      <c r="D18" s="1"/>
    </row>
    <row r="19" spans="1:6">
      <c r="A19" s="22" t="s">
        <v>28</v>
      </c>
      <c r="B19" s="24">
        <f>E3</f>
        <v>40669</v>
      </c>
      <c r="C19" s="9"/>
    </row>
    <row r="20" spans="1:6">
      <c r="A20" s="22" t="s">
        <v>29</v>
      </c>
      <c r="B20" s="24">
        <f>C3</f>
        <v>40634</v>
      </c>
      <c r="C20" s="9"/>
    </row>
  </sheetData>
  <mergeCells count="5">
    <mergeCell ref="C3:D3"/>
    <mergeCell ref="E3:F3"/>
    <mergeCell ref="E2:F2"/>
    <mergeCell ref="C2:D2"/>
    <mergeCell ref="A2:B2"/>
  </mergeCells>
  <phoneticPr fontId="1" type="noConversion"/>
  <conditionalFormatting sqref="E16">
    <cfRule type="dataBar" priority="2">
      <dataBar>
        <cfvo type="num" val="1"/>
        <cfvo type="num" val="$C$16"/>
        <color theme="4" tint="-0.249977111117893"/>
      </dataBar>
    </cfRule>
  </conditionalFormatting>
  <conditionalFormatting sqref="F16">
    <cfRule type="dataBar" priority="1">
      <dataBar>
        <cfvo type="num" val="1"/>
        <cfvo type="num" val="$C$16"/>
        <color rgb="FFC95B09"/>
      </dataBar>
    </cfRule>
  </conditionalFormatting>
  <printOptions horizontalCentered="1" verticalCentered="1"/>
  <pageMargins left="0.19685039370078741" right="0.19685039370078741" top="0.74803149606299213" bottom="0.74803149606299213" header="0.31496062992125984" footer="0.31496062992125984"/>
  <pageSetup paperSize="9" orientation="landscape" horizontalDpi="1200" verticalDpi="1200" r:id="rId1"/>
  <ignoredErrors>
    <ignoredError sqref="B10:B13 B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D10" sqref="D10"/>
    </sheetView>
  </sheetViews>
  <sheetFormatPr defaultRowHeight="13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生产Progress</vt:lpstr>
      <vt:lpstr>Sheet3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2011-04-03T14:23:21Z</cp:lastPrinted>
  <dcterms:created xsi:type="dcterms:W3CDTF">2011-04-03T05:14:44Z</dcterms:created>
  <dcterms:modified xsi:type="dcterms:W3CDTF">2011-04-03T15:41:03Z</dcterms:modified>
</cp:coreProperties>
</file>